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BBE186CA-1E36-4380-98AC-D9E9A9E2D0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7.1. Đất ở tại nông thôn" sheetId="16" r:id="rId1"/>
    <sheet name="37.2. Đất TMDV tại nông thôn" sheetId="14" r:id="rId2"/>
    <sheet name="37.3. Đất SXPNN tại nông thôn" sheetId="18" r:id="rId3"/>
    <sheet name="37.4. Đất NN" sheetId="15" r:id="rId4"/>
  </sheets>
  <externalReferences>
    <externalReference r:id="rId5"/>
  </externalReferences>
  <definedNames>
    <definedName name="_xlnm.Print_Titles" localSheetId="0">'37.1. Đất ở tại nông thôn'!$7:$8</definedName>
    <definedName name="_xlnm.Print_Titles" localSheetId="1">'37.2. Đất TMDV tại nông thôn'!$7:$8</definedName>
    <definedName name="_xlnm.Print_Titles" localSheetId="2">'37.3. Đất SXPNN tại nông thôn'!$7:$8</definedName>
    <definedName name="_xlnm.Print_Area" localSheetId="0">'37.1. Đất ở tại nông thôn'!$A$1:$H$26</definedName>
    <definedName name="_xlnm.Print_Area" localSheetId="1">'37.2. Đất TMDV tại nông thôn'!$A$1:$H$26</definedName>
    <definedName name="_xlnm.Print_Area" localSheetId="2">'37.3. Đất SXPNN tại nông thôn'!$A$1:$H$26</definedName>
    <definedName name="_xlnm.Print_Area" localSheetId="3">'37.4. Đất NN'!$A$1:$E$44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8" l="1"/>
  <c r="E25" i="18"/>
  <c r="E26" i="14"/>
  <c r="E25" i="14"/>
  <c r="A10" i="16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10" i="14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E22" i="18"/>
  <c r="H22" i="18" s="1"/>
  <c r="E21" i="18"/>
  <c r="G21" i="18" s="1"/>
  <c r="E20" i="18"/>
  <c r="H20" i="18" s="1"/>
  <c r="E19" i="18"/>
  <c r="H19" i="18" s="1"/>
  <c r="E18" i="18"/>
  <c r="H18" i="18" s="1"/>
  <c r="E17" i="18"/>
  <c r="F17" i="18" s="1"/>
  <c r="E16" i="18"/>
  <c r="H16" i="18" s="1"/>
  <c r="E15" i="18"/>
  <c r="G15" i="18" s="1"/>
  <c r="E14" i="18"/>
  <c r="H14" i="18" s="1"/>
  <c r="E13" i="18"/>
  <c r="H13" i="18" s="1"/>
  <c r="E12" i="18"/>
  <c r="F12" i="18" s="1"/>
  <c r="E11" i="18"/>
  <c r="H11" i="18" s="1"/>
  <c r="E10" i="18"/>
  <c r="H10" i="18" s="1"/>
  <c r="E9" i="18"/>
  <c r="E22" i="14"/>
  <c r="F22" i="14" s="1"/>
  <c r="E21" i="14"/>
  <c r="H21" i="14" s="1"/>
  <c r="E20" i="14"/>
  <c r="H20" i="14" s="1"/>
  <c r="E19" i="14"/>
  <c r="H19" i="14" s="1"/>
  <c r="E18" i="14"/>
  <c r="F18" i="14" s="1"/>
  <c r="E17" i="14"/>
  <c r="H17" i="14" s="1"/>
  <c r="E16" i="14"/>
  <c r="H16" i="14" s="1"/>
  <c r="E15" i="14"/>
  <c r="G15" i="14" s="1"/>
  <c r="E14" i="14"/>
  <c r="F14" i="14" s="1"/>
  <c r="E13" i="14"/>
  <c r="H13" i="14" s="1"/>
  <c r="E12" i="14"/>
  <c r="H12" i="14" s="1"/>
  <c r="E11" i="14"/>
  <c r="F11" i="14" s="1"/>
  <c r="E10" i="14"/>
  <c r="F10" i="14" s="1"/>
  <c r="E9" i="14"/>
  <c r="H22" i="16"/>
  <c r="G22" i="16"/>
  <c r="F22" i="16"/>
  <c r="H21" i="16"/>
  <c r="G21" i="16"/>
  <c r="F21" i="16"/>
  <c r="H20" i="16"/>
  <c r="G20" i="16"/>
  <c r="F20" i="16"/>
  <c r="H19" i="16"/>
  <c r="G19" i="16"/>
  <c r="F19" i="16"/>
  <c r="H18" i="16"/>
  <c r="G18" i="16"/>
  <c r="F18" i="16"/>
  <c r="H17" i="16"/>
  <c r="G17" i="16"/>
  <c r="F17" i="16"/>
  <c r="H16" i="16"/>
  <c r="G16" i="16"/>
  <c r="F16" i="16"/>
  <c r="H15" i="16"/>
  <c r="G15" i="16"/>
  <c r="F15" i="16"/>
  <c r="H14" i="16"/>
  <c r="G14" i="16"/>
  <c r="F14" i="16"/>
  <c r="H13" i="16"/>
  <c r="G13" i="16"/>
  <c r="F13" i="16"/>
  <c r="H12" i="16"/>
  <c r="G12" i="16"/>
  <c r="F12" i="16"/>
  <c r="H11" i="16"/>
  <c r="G11" i="16"/>
  <c r="F11" i="16"/>
  <c r="H10" i="16"/>
  <c r="G10" i="16"/>
  <c r="F10" i="16"/>
  <c r="H10" i="14" l="1"/>
  <c r="G10" i="14"/>
  <c r="G22" i="14"/>
  <c r="H22" i="14"/>
  <c r="G11" i="14"/>
  <c r="H11" i="14"/>
  <c r="G14" i="14"/>
  <c r="H14" i="14"/>
  <c r="F15" i="14"/>
  <c r="H18" i="14"/>
  <c r="F19" i="14"/>
  <c r="G18" i="14"/>
  <c r="G19" i="14"/>
  <c r="H15" i="14"/>
  <c r="F16" i="14"/>
  <c r="F20" i="14"/>
  <c r="F12" i="14"/>
  <c r="G12" i="14"/>
  <c r="G16" i="14"/>
  <c r="G20" i="14"/>
  <c r="F13" i="14"/>
  <c r="F17" i="14"/>
  <c r="F21" i="14"/>
  <c r="G13" i="14"/>
  <c r="G17" i="14"/>
  <c r="G21" i="14"/>
  <c r="G12" i="18"/>
  <c r="H12" i="18"/>
  <c r="F13" i="18"/>
  <c r="G13" i="18"/>
  <c r="F21" i="18"/>
  <c r="F15" i="18"/>
  <c r="H15" i="18"/>
  <c r="F16" i="18"/>
  <c r="F11" i="18"/>
  <c r="G11" i="18"/>
  <c r="F20" i="18"/>
  <c r="F19" i="18"/>
  <c r="G20" i="18"/>
  <c r="G19" i="18"/>
  <c r="G16" i="18"/>
  <c r="G17" i="18"/>
  <c r="H21" i="18"/>
  <c r="F10" i="18"/>
  <c r="F14" i="18"/>
  <c r="F18" i="18"/>
  <c r="F22" i="18"/>
  <c r="H17" i="18"/>
  <c r="G10" i="18"/>
  <c r="G14" i="18"/>
  <c r="G18" i="18"/>
  <c r="G22" i="18"/>
  <c r="H9" i="16"/>
  <c r="G9" i="16"/>
  <c r="F9" i="16"/>
  <c r="G9" i="18" l="1"/>
  <c r="F9" i="14"/>
  <c r="H9" i="18" l="1"/>
  <c r="F9" i="18"/>
  <c r="G9" i="14"/>
  <c r="H9" i="14"/>
  <c r="B44" i="15" l="1"/>
  <c r="B43" i="15" l="1"/>
  <c r="B42" i="15"/>
  <c r="A42" i="15"/>
  <c r="B37" i="15"/>
  <c r="B36" i="15"/>
  <c r="B35" i="15"/>
  <c r="A35" i="15"/>
  <c r="A36" i="15" s="1"/>
  <c r="A37" i="15" s="1"/>
  <c r="B29" i="15"/>
  <c r="B28" i="15"/>
  <c r="B27" i="15"/>
  <c r="A27" i="15"/>
  <c r="A28" i="15" s="1"/>
  <c r="A29" i="15" s="1"/>
  <c r="B21" i="15"/>
  <c r="B20" i="15"/>
  <c r="B19" i="15"/>
  <c r="A19" i="15"/>
  <c r="A20" i="15" s="1"/>
  <c r="A21" i="15" s="1"/>
  <c r="A11" i="15"/>
  <c r="A12" i="15" s="1"/>
  <c r="A13" i="15" s="1"/>
  <c r="A43" i="15" l="1"/>
  <c r="A44" i="15"/>
  <c r="E13" i="15"/>
  <c r="C13" i="15"/>
  <c r="D13" i="15"/>
  <c r="D37" i="15"/>
  <c r="C37" i="15"/>
  <c r="E37" i="15"/>
  <c r="E36" i="15"/>
  <c r="C36" i="15"/>
  <c r="D36" i="15"/>
  <c r="E28" i="15"/>
  <c r="C28" i="15"/>
  <c r="D28" i="15"/>
  <c r="E35" i="15"/>
  <c r="C35" i="15"/>
  <c r="D35" i="15"/>
  <c r="E11" i="15"/>
  <c r="C11" i="15"/>
  <c r="D11" i="15"/>
  <c r="D12" i="15"/>
  <c r="C12" i="15"/>
  <c r="E12" i="15"/>
  <c r="E27" i="15"/>
  <c r="C27" i="15"/>
  <c r="D27" i="15"/>
  <c r="E29" i="15"/>
  <c r="C29" i="15"/>
  <c r="D29" i="15"/>
  <c r="D21" i="15"/>
  <c r="C21" i="15"/>
  <c r="E21" i="15"/>
  <c r="D19" i="15"/>
  <c r="C19" i="15"/>
  <c r="E19" i="15"/>
  <c r="E20" i="15"/>
  <c r="C20" i="15"/>
  <c r="D20" i="15"/>
</calcChain>
</file>

<file path=xl/sharedStrings.xml><?xml version="1.0" encoding="utf-8"?>
<sst xmlns="http://schemas.openxmlformats.org/spreadsheetml/2006/main" count="231" uniqueCount="78">
  <si>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</si>
  <si>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</si>
  <si>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</si>
  <si>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</si>
  <si>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</si>
  <si>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</si>
  <si>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</si>
  <si>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</si>
  <si>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</si>
  <si>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</si>
  <si>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</si>
  <si>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</si>
  <si>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</si>
  <si>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</si>
  <si>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</si>
  <si>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</si>
  <si>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</si>
  <si>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</si>
  <si>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</si>
  <si>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</si>
  <si>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</si>
  <si>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</si>
  <si>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</si>
  <si>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</si>
  <si>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</si>
  <si>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</si>
  <si>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</si>
  <si>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</si>
  <si>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37. Xã Thống Nhất</t>
  </si>
  <si>
    <t>BẢNG 37.4: BẢNG GIÁ ĐẤT NÔNG NGHIỆP</t>
  </si>
  <si>
    <t>BẢNG 37.2: BẢNG GIÁ ĐẤT THƯƠNG MẠI, DỊCH VỤ TẠI NÔNG THÔN</t>
  </si>
  <si>
    <t>BẢNG 37.1: BẢNG GIÁ ĐẤT Ở TẠI NÔNG THÔN</t>
  </si>
  <si>
    <t>Đường Xã Xuân Tình cũ (nay là Xã Thống Nhất)</t>
  </si>
  <si>
    <t>Điểm tiếp giáp Đường Đồng Bục - Hữu Lân</t>
  </si>
  <si>
    <t>UBND Xã Xuân Tình cũ (nay là Xã Thống Nhất)</t>
  </si>
  <si>
    <t>Đường Đồng Bục - Hữu Lân (đoạn 3)</t>
  </si>
  <si>
    <t>cầu Tằm Cát</t>
  </si>
  <si>
    <t>Km7+700</t>
  </si>
  <si>
    <t>Đường Đồng Bục - Hữu Lân (đoạn 4)</t>
  </si>
  <si>
    <t>Km7+701</t>
  </si>
  <si>
    <t>Km10+301 (Ngầm Phai Can)</t>
  </si>
  <si>
    <t>Đường Đồng Bục - Hữu Lân (đoạn 5)</t>
  </si>
  <si>
    <t>Hết địa phận Xã Hiệp Hạ cũ (nay là Xã Minh Hiệp), giáp thôn Nà Thì. Xã Minh Phát cũ (nay là Xã Minh Hiệp)</t>
  </si>
  <si>
    <t>Đường Đồng Bục - Hữu Lân (đoạn 6)</t>
  </si>
  <si>
    <t>Hết đất nhà ông Chành</t>
  </si>
  <si>
    <t>Đường Đồng Bục - Hữu Lân (đoạn 7)</t>
  </si>
  <si>
    <t>Từ hết đất nhà ông Chành</t>
  </si>
  <si>
    <t>Hết đất nhà ông Xì</t>
  </si>
  <si>
    <t>Đường Đồng Bục - Hữu Lân (đoạn 8)</t>
  </si>
  <si>
    <t>Từ hết đất nhà ông Xì</t>
  </si>
  <si>
    <t>Hết đất nhà ông Hiếu</t>
  </si>
  <si>
    <t>Đường Đồng Bục - Hữu Lân (đoạn 9)</t>
  </si>
  <si>
    <t>Từ hết đất nhà ông Hiếu</t>
  </si>
  <si>
    <t>Hết địa phận Xã Hữu Kiên (Giáp Xã Minh Hiệp)</t>
  </si>
  <si>
    <t>Đường huyện 34 (đoạn 1)</t>
  </si>
  <si>
    <t>Tiếp giáp đường ĐT.250</t>
  </si>
  <si>
    <t>Nhà ông Hoàng Văn Thuận</t>
  </si>
  <si>
    <t>Đường huyện 34 (đoạn 2)</t>
  </si>
  <si>
    <t>sông Kỳ Cùng</t>
  </si>
  <si>
    <t>ĐH.33 (đoạn 1)</t>
  </si>
  <si>
    <t>Tiếp giáp đường ĐT.250 (Km....)</t>
  </si>
  <si>
    <t>Hết đất nhà ông ...</t>
  </si>
  <si>
    <t>ĐH.33 (đoạn 2)</t>
  </si>
  <si>
    <t>Từ hết đất nhà ông Lý Thị Ngọ (Lâm Văn Đường) - Mốc Km10</t>
  </si>
  <si>
    <t>Hết đất nhà ông Lý Văn Dũng</t>
  </si>
  <si>
    <t>ĐH.33 (đoạn 3)</t>
  </si>
  <si>
    <t>Từ hết đất nhà ông Lý Văn Dũng</t>
  </si>
  <si>
    <t>Hết địa phận Xã Thống Nhất</t>
  </si>
  <si>
    <t>ĐH.38</t>
  </si>
  <si>
    <t>Từ ngã 3 Nà Kẹt</t>
  </si>
  <si>
    <t>UBND xã Minh Hiệp cũ</t>
  </si>
  <si>
    <t>Xã Thống Nhất cũ</t>
  </si>
  <si>
    <t>Xã Minh Hiệp cũ</t>
  </si>
  <si>
    <t>Xã Hữu Lân cũ</t>
  </si>
  <si>
    <t>Giá đất thương mại, dịch vụ</t>
  </si>
  <si>
    <t>Giá đất cơ sở sản xuất phi nông nghiệp</t>
  </si>
  <si>
    <t>Xã Minh Hiệp, xã Hữu Lân cũ</t>
  </si>
  <si>
    <t>BẢNG 37.3: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</si>
</sst>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.5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T&#7892;NG%20H&#7906;P%20GI&#193;%20&#272;&#7844;T%20N&#212;NG%20NGHI&#7878;P%2010.8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ổng hợp"/>
      <sheetName val="Dữ liệu HĐCN đất NN"/>
      <sheetName val="1. xã Thất Khê"/>
      <sheetName val="2. xã Đoàn Kết"/>
      <sheetName val="3. xã Tân Tiến"/>
      <sheetName val="4. xã Tràng Định"/>
      <sheetName val="5. xã Quốc Khánh"/>
      <sheetName val="6. xã Kháng Chiến"/>
      <sheetName val="7. xã Quốc Việt"/>
      <sheetName val="8. xã Bình Gia"/>
      <sheetName val="9. xã Tân Văn"/>
      <sheetName val="10. xã Hồng Phong"/>
      <sheetName val="11. xã Hoa Thám"/>
      <sheetName val="12. xã Quý Hòa"/>
      <sheetName val="18. xã Vũ Lăng"/>
      <sheetName val="19. xã Nhất Hòa"/>
      <sheetName val="20. xã Vũ Lễ"/>
      <sheetName val="21. xã Tân Tri "/>
      <sheetName val="22. xã Văn Quan"/>
      <sheetName val="23. xã Điềm He"/>
      <sheetName val="24. xã Yên Phúc"/>
      <sheetName val="25. xã Tri Lễ"/>
      <sheetName val="26. xã Tân Đoàn"/>
      <sheetName val="27. xã Khánh Khê"/>
      <sheetName val="28. xã Na Sầm"/>
      <sheetName val="29. xã Hoàng Văn Thụ"/>
      <sheetName val="30. xã Thụy Hùng"/>
      <sheetName val="31. xã Văn Lãng"/>
      <sheetName val="32. xã Hội Hoan"/>
      <sheetName val="33. xã Lộc Bình"/>
      <sheetName val="34. xã Mẫu Sơn"/>
      <sheetName val="35. xã Na Dương"/>
      <sheetName val="36. xã Lợi Bác"/>
      <sheetName val="37. xã Thống Nhất"/>
      <sheetName val="38. xã Xuân Dương"/>
      <sheetName val="39. xã Khuất Xá"/>
      <sheetName val="40. xã Đình Lập"/>
      <sheetName val="41. xã Thái Bình"/>
      <sheetName val="42. xã Châu Sơn"/>
      <sheetName val="43. xã Kiên Mộc"/>
      <sheetName val="44. xã Hữu Lũng"/>
      <sheetName val="45. xã Tuấn Sơn"/>
      <sheetName val="65. phường Đông Kinh "/>
      <sheetName val="64. phường Kỳ Lừa"/>
      <sheetName val="63. phường Lương Văn Tri"/>
      <sheetName val="62. phường Tam Thanh "/>
      <sheetName val="61. xã Ba Sơn "/>
      <sheetName val="60. xã Công Sơn "/>
      <sheetName val="59. xã Cao Lộc "/>
      <sheetName val="58. xã Đồng Đăng"/>
      <sheetName val="57. xã Vạn Linh"/>
      <sheetName val="56. xã Bằng Mạc "/>
      <sheetName val="55. xã Nhân Lý "/>
      <sheetName val="54. xã Chiến Thắng "/>
      <sheetName val="53. xã Quan Sơn "/>
      <sheetName val="52. xã Chi Lăng "/>
      <sheetName val="51. xã Cai Kinh"/>
      <sheetName val="50. xã Hữu Liên"/>
      <sheetName val="49. xã Yên Bình  "/>
      <sheetName val="48. xã Thiện Tân"/>
      <sheetName val="47. xã Vân Nham"/>
      <sheetName val="46. xã Tân Thành"/>
      <sheetName val="15. xã Thiện Long"/>
      <sheetName val="16. xã Bắc Sơn "/>
      <sheetName val="17. xã Hưng Vũ"/>
      <sheetName val="13. xã Thiện Hòa"/>
      <sheetName val="14. xã Thiện Thuật"/>
    </sheetNames>
    <sheetDataSet>
      <sheetData sheetId="0">
        <row r="2">
          <cell r="F2" t="str">
            <v>VT1
(LUA)</v>
          </cell>
        </row>
        <row r="214">
          <cell r="E214" t="str">
            <v>Ký hiệu</v>
          </cell>
          <cell r="F214" t="str">
            <v>VT1
(LUA)</v>
          </cell>
          <cell r="G214" t="str">
            <v>VT2
(LUA)</v>
          </cell>
          <cell r="H214" t="str">
            <v>VT3
(LUA)</v>
          </cell>
          <cell r="I214" t="str">
            <v>VT1
(HNK)</v>
          </cell>
          <cell r="J214" t="str">
            <v>VT2
(HNK)</v>
          </cell>
          <cell r="K214" t="str">
            <v>VT3
(HNK)</v>
          </cell>
          <cell r="L214" t="str">
            <v>VT1
(CLN)</v>
          </cell>
          <cell r="M214" t="str">
            <v>VT2
(CLN)</v>
          </cell>
          <cell r="N214" t="str">
            <v>VT3
(CLN)</v>
          </cell>
          <cell r="O214" t="str">
            <v>VT1
(NTS)</v>
          </cell>
          <cell r="P214" t="str">
            <v>VT2
(NTS)</v>
          </cell>
          <cell r="Q214" t="str">
            <v>VT3
(NTS)</v>
          </cell>
          <cell r="R214" t="str">
            <v>RSX</v>
          </cell>
        </row>
        <row r="215">
          <cell r="E215" t="str">
            <v>Phường và các Xã thuộc thành phố Lạng Sơn</v>
          </cell>
        </row>
        <row r="216">
          <cell r="E216" t="str">
            <v>I</v>
          </cell>
        </row>
        <row r="217">
          <cell r="E217" t="str">
            <v>II</v>
          </cell>
        </row>
        <row r="218">
          <cell r="E218" t="str">
            <v>III</v>
          </cell>
        </row>
        <row r="228">
          <cell r="E228" t="str">
            <v>Ký hiệu</v>
          </cell>
          <cell r="F228" t="str">
            <v>VT1
(LUA)</v>
          </cell>
          <cell r="G228" t="str">
            <v>VT2
(LUA)</v>
          </cell>
          <cell r="H228" t="str">
            <v>VT3
(LUA)</v>
          </cell>
          <cell r="I228" t="str">
            <v>VT1
(HNK)</v>
          </cell>
          <cell r="J228" t="str">
            <v>VT2
(HNK)</v>
          </cell>
          <cell r="K228" t="str">
            <v>VT3
(HNK)</v>
          </cell>
          <cell r="L228" t="str">
            <v>VT1
(CLN)</v>
          </cell>
          <cell r="M228" t="str">
            <v>VT2
(CLN)</v>
          </cell>
          <cell r="N228" t="str">
            <v>VT3
(CLN)</v>
          </cell>
          <cell r="O228" t="str">
            <v>VT1
(NTS)</v>
          </cell>
          <cell r="P228" t="str">
            <v>VT2
(NTS)</v>
          </cell>
          <cell r="Q228" t="str">
            <v>VT3
(NTS)</v>
          </cell>
          <cell r="R228" t="str">
            <v>RSX</v>
          </cell>
        </row>
        <row r="229">
          <cell r="E229" t="str">
            <v>Phường và các Xã thuộc thành phố Lạng Sơn</v>
          </cell>
          <cell r="F229">
            <v>75000</v>
          </cell>
          <cell r="G229">
            <v>68000</v>
          </cell>
          <cell r="H229">
            <v>60000</v>
          </cell>
          <cell r="I229">
            <v>71000</v>
          </cell>
          <cell r="J229">
            <v>64000</v>
          </cell>
          <cell r="K229">
            <v>57000</v>
          </cell>
          <cell r="L229">
            <v>65000</v>
          </cell>
          <cell r="M229">
            <v>59000</v>
          </cell>
          <cell r="N229">
            <v>52000</v>
          </cell>
          <cell r="O229">
            <v>50000</v>
          </cell>
          <cell r="P229">
            <v>45000</v>
          </cell>
          <cell r="Q229">
            <v>40000</v>
          </cell>
          <cell r="R229">
            <v>13000</v>
          </cell>
        </row>
        <row r="230">
          <cell r="E230" t="str">
            <v>I</v>
          </cell>
          <cell r="F230">
            <v>64000</v>
          </cell>
          <cell r="G230">
            <v>58000</v>
          </cell>
          <cell r="H230">
            <v>51000</v>
          </cell>
          <cell r="I230">
            <v>58000</v>
          </cell>
          <cell r="J230">
            <v>52000</v>
          </cell>
          <cell r="K230">
            <v>46000</v>
          </cell>
          <cell r="L230">
            <v>51000</v>
          </cell>
          <cell r="M230">
            <v>46000</v>
          </cell>
          <cell r="N230">
            <v>41000</v>
          </cell>
          <cell r="O230">
            <v>42000</v>
          </cell>
          <cell r="P230">
            <v>38000</v>
          </cell>
          <cell r="Q230">
            <v>34000</v>
          </cell>
          <cell r="R230">
            <v>11000</v>
          </cell>
        </row>
        <row r="231">
          <cell r="E231" t="str">
            <v>II</v>
          </cell>
          <cell r="F231">
            <v>58000</v>
          </cell>
          <cell r="G231">
            <v>52000</v>
          </cell>
          <cell r="H231">
            <v>46000</v>
          </cell>
          <cell r="I231">
            <v>52000</v>
          </cell>
          <cell r="J231">
            <v>47000</v>
          </cell>
          <cell r="K231">
            <v>42000</v>
          </cell>
          <cell r="L231">
            <v>46000</v>
          </cell>
          <cell r="M231">
            <v>41000</v>
          </cell>
          <cell r="N231">
            <v>37000</v>
          </cell>
          <cell r="O231">
            <v>39000</v>
          </cell>
          <cell r="P231">
            <v>35000</v>
          </cell>
          <cell r="Q231">
            <v>31000</v>
          </cell>
          <cell r="R231">
            <v>8000</v>
          </cell>
        </row>
        <row r="232">
          <cell r="E232" t="str">
            <v>III</v>
          </cell>
          <cell r="F232">
            <v>51000</v>
          </cell>
          <cell r="G232">
            <v>46000</v>
          </cell>
          <cell r="H232">
            <v>41000</v>
          </cell>
          <cell r="I232">
            <v>45000</v>
          </cell>
          <cell r="J232">
            <v>41000</v>
          </cell>
          <cell r="K232">
            <v>36000</v>
          </cell>
          <cell r="L232">
            <v>40000</v>
          </cell>
          <cell r="M232">
            <v>36000</v>
          </cell>
          <cell r="N232">
            <v>32000</v>
          </cell>
          <cell r="O232">
            <v>36000</v>
          </cell>
          <cell r="P232">
            <v>32000</v>
          </cell>
          <cell r="Q232">
            <v>30000</v>
          </cell>
          <cell r="R232">
            <v>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61"/>
  <sheetViews>
    <sheetView tabSelected="1" view="pageBreakPreview" zoomScaleNormal="100" zoomScaleSheetLayoutView="100" workbookViewId="0">
      <selection activeCell="E25" sqref="E25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30" t="s">
        <v>28</v>
      </c>
      <c r="B2" s="30"/>
      <c r="C2" s="12"/>
      <c r="D2" s="12"/>
      <c r="E2" s="13"/>
      <c r="F2" s="13"/>
      <c r="G2" s="31" t="s">
        <v>19</v>
      </c>
      <c r="H2" s="31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32" t="s">
        <v>31</v>
      </c>
      <c r="B4" s="32"/>
      <c r="C4" s="32"/>
      <c r="D4" s="32"/>
      <c r="E4" s="32"/>
      <c r="F4" s="32"/>
      <c r="G4" s="32"/>
      <c r="H4" s="32"/>
    </row>
    <row r="5" spans="1:8" ht="15.75" x14ac:dyDescent="0.25">
      <c r="A5" s="33" t="s">
        <v>18</v>
      </c>
      <c r="B5" s="33"/>
      <c r="C5" s="33"/>
      <c r="D5" s="33"/>
      <c r="E5" s="33"/>
      <c r="F5" s="33"/>
      <c r="G5" s="33"/>
      <c r="H5" s="33"/>
    </row>
    <row r="6" spans="1:8" ht="15.75" x14ac:dyDescent="0.25">
      <c r="A6" s="34" t="s">
        <v>4</v>
      </c>
      <c r="B6" s="34"/>
      <c r="C6" s="34"/>
      <c r="D6" s="34"/>
      <c r="E6" s="34"/>
      <c r="F6" s="34"/>
      <c r="G6" s="34"/>
      <c r="H6" s="34"/>
    </row>
    <row r="7" spans="1:8" ht="15.75" x14ac:dyDescent="0.25">
      <c r="A7" s="37" t="s">
        <v>0</v>
      </c>
      <c r="B7" s="37" t="s">
        <v>1</v>
      </c>
      <c r="C7" s="37" t="s">
        <v>2</v>
      </c>
      <c r="D7" s="37"/>
      <c r="E7" s="37" t="s">
        <v>17</v>
      </c>
      <c r="F7" s="37"/>
      <c r="G7" s="37"/>
      <c r="H7" s="37"/>
    </row>
    <row r="8" spans="1:8" ht="15.75" x14ac:dyDescent="0.25">
      <c r="A8" s="37"/>
      <c r="B8" s="37"/>
      <c r="C8" s="2" t="s">
        <v>5</v>
      </c>
      <c r="D8" s="2" t="s">
        <v>6</v>
      </c>
      <c r="E8" s="22" t="s">
        <v>3</v>
      </c>
      <c r="F8" s="22" t="s">
        <v>8</v>
      </c>
      <c r="G8" s="22" t="s">
        <v>9</v>
      </c>
      <c r="H8" s="22" t="s">
        <v>10</v>
      </c>
    </row>
    <row r="9" spans="1:8" ht="31.5" x14ac:dyDescent="0.25">
      <c r="A9" s="4">
        <v>1</v>
      </c>
      <c r="B9" s="23" t="s">
        <v>32</v>
      </c>
      <c r="C9" s="23" t="s">
        <v>33</v>
      </c>
      <c r="D9" s="23" t="s">
        <v>34</v>
      </c>
      <c r="E9" s="24">
        <v>710000</v>
      </c>
      <c r="F9" s="25">
        <f t="shared" ref="F9" si="0">E9*0.6</f>
        <v>426000</v>
      </c>
      <c r="G9" s="25">
        <f t="shared" ref="G9" si="1">E9*0.4</f>
        <v>284000</v>
      </c>
      <c r="H9" s="25">
        <f t="shared" ref="H9" si="2">E9*0.2</f>
        <v>142000</v>
      </c>
    </row>
    <row r="10" spans="1:8" ht="31.5" x14ac:dyDescent="0.25">
      <c r="A10" s="4">
        <f>+A9+1</f>
        <v>2</v>
      </c>
      <c r="B10" s="27" t="s">
        <v>35</v>
      </c>
      <c r="C10" s="23" t="s">
        <v>36</v>
      </c>
      <c r="D10" s="23" t="s">
        <v>37</v>
      </c>
      <c r="E10" s="24">
        <v>850000</v>
      </c>
      <c r="F10" s="25">
        <f t="shared" ref="F10:F21" si="3">E10*0.6</f>
        <v>510000</v>
      </c>
      <c r="G10" s="25">
        <f t="shared" ref="G10:G21" si="4">E10*0.4</f>
        <v>340000</v>
      </c>
      <c r="H10" s="25">
        <f t="shared" ref="H10:H21" si="5">E10*0.2</f>
        <v>170000</v>
      </c>
    </row>
    <row r="11" spans="1:8" ht="31.5" x14ac:dyDescent="0.25">
      <c r="A11" s="4">
        <f t="shared" ref="A11:A22" si="6">+A10+1</f>
        <v>3</v>
      </c>
      <c r="B11" s="27" t="s">
        <v>38</v>
      </c>
      <c r="C11" s="23" t="s">
        <v>39</v>
      </c>
      <c r="D11" s="23" t="s">
        <v>40</v>
      </c>
      <c r="E11" s="24">
        <v>1100000</v>
      </c>
      <c r="F11" s="25">
        <f t="shared" si="3"/>
        <v>660000</v>
      </c>
      <c r="G11" s="25">
        <f t="shared" si="4"/>
        <v>440000</v>
      </c>
      <c r="H11" s="25">
        <f t="shared" si="5"/>
        <v>220000</v>
      </c>
    </row>
    <row r="12" spans="1:8" ht="78.75" x14ac:dyDescent="0.25">
      <c r="A12" s="4">
        <f t="shared" si="6"/>
        <v>4</v>
      </c>
      <c r="B12" s="27" t="s">
        <v>41</v>
      </c>
      <c r="C12" s="23" t="s">
        <v>40</v>
      </c>
      <c r="D12" s="23" t="s">
        <v>42</v>
      </c>
      <c r="E12" s="24">
        <v>880000</v>
      </c>
      <c r="F12" s="25">
        <f t="shared" si="3"/>
        <v>528000</v>
      </c>
      <c r="G12" s="25">
        <f t="shared" si="4"/>
        <v>352000</v>
      </c>
      <c r="H12" s="25">
        <f t="shared" si="5"/>
        <v>176000</v>
      </c>
    </row>
    <row r="13" spans="1:8" ht="78.75" x14ac:dyDescent="0.25">
      <c r="A13" s="4">
        <f t="shared" si="6"/>
        <v>5</v>
      </c>
      <c r="B13" s="27" t="s">
        <v>43</v>
      </c>
      <c r="C13" s="23" t="s">
        <v>42</v>
      </c>
      <c r="D13" s="23" t="s">
        <v>44</v>
      </c>
      <c r="E13" s="24">
        <v>440000</v>
      </c>
      <c r="F13" s="25">
        <f t="shared" si="3"/>
        <v>264000</v>
      </c>
      <c r="G13" s="25">
        <f t="shared" si="4"/>
        <v>176000</v>
      </c>
      <c r="H13" s="25">
        <f t="shared" si="5"/>
        <v>88000</v>
      </c>
    </row>
    <row r="14" spans="1:8" ht="31.5" x14ac:dyDescent="0.25">
      <c r="A14" s="4">
        <f t="shared" si="6"/>
        <v>6</v>
      </c>
      <c r="B14" s="27" t="s">
        <v>45</v>
      </c>
      <c r="C14" s="23" t="s">
        <v>46</v>
      </c>
      <c r="D14" s="23" t="s">
        <v>47</v>
      </c>
      <c r="E14" s="24">
        <v>440000</v>
      </c>
      <c r="F14" s="25">
        <f t="shared" si="3"/>
        <v>264000</v>
      </c>
      <c r="G14" s="25">
        <f t="shared" si="4"/>
        <v>176000</v>
      </c>
      <c r="H14" s="25">
        <f t="shared" si="5"/>
        <v>88000</v>
      </c>
    </row>
    <row r="15" spans="1:8" ht="31.5" x14ac:dyDescent="0.25">
      <c r="A15" s="4">
        <f t="shared" si="6"/>
        <v>7</v>
      </c>
      <c r="B15" s="27" t="s">
        <v>48</v>
      </c>
      <c r="C15" s="23" t="s">
        <v>49</v>
      </c>
      <c r="D15" s="23" t="s">
        <v>50</v>
      </c>
      <c r="E15" s="24">
        <v>440000</v>
      </c>
      <c r="F15" s="25">
        <f t="shared" si="3"/>
        <v>264000</v>
      </c>
      <c r="G15" s="25">
        <f t="shared" si="4"/>
        <v>176000</v>
      </c>
      <c r="H15" s="25">
        <f t="shared" si="5"/>
        <v>88000</v>
      </c>
    </row>
    <row r="16" spans="1:8" ht="31.5" x14ac:dyDescent="0.25">
      <c r="A16" s="4">
        <f t="shared" si="6"/>
        <v>8</v>
      </c>
      <c r="B16" s="27" t="s">
        <v>51</v>
      </c>
      <c r="C16" s="23" t="s">
        <v>52</v>
      </c>
      <c r="D16" s="23" t="s">
        <v>53</v>
      </c>
      <c r="E16" s="24">
        <v>270000</v>
      </c>
      <c r="F16" s="25">
        <f t="shared" si="3"/>
        <v>162000</v>
      </c>
      <c r="G16" s="25">
        <f t="shared" si="4"/>
        <v>108000</v>
      </c>
      <c r="H16" s="25">
        <f t="shared" si="5"/>
        <v>54000</v>
      </c>
    </row>
    <row r="17" spans="1:8" ht="15.75" x14ac:dyDescent="0.25">
      <c r="A17" s="4">
        <f t="shared" si="6"/>
        <v>9</v>
      </c>
      <c r="B17" s="27" t="s">
        <v>54</v>
      </c>
      <c r="C17" s="23" t="s">
        <v>55</v>
      </c>
      <c r="D17" s="23" t="s">
        <v>56</v>
      </c>
      <c r="E17" s="24">
        <v>420000</v>
      </c>
      <c r="F17" s="25">
        <f t="shared" si="3"/>
        <v>252000</v>
      </c>
      <c r="G17" s="25">
        <f t="shared" si="4"/>
        <v>168000</v>
      </c>
      <c r="H17" s="25">
        <f t="shared" si="5"/>
        <v>84000</v>
      </c>
    </row>
    <row r="18" spans="1:8" ht="15.75" x14ac:dyDescent="0.25">
      <c r="A18" s="4">
        <f t="shared" si="6"/>
        <v>10</v>
      </c>
      <c r="B18" s="27" t="s">
        <v>57</v>
      </c>
      <c r="C18" s="23" t="s">
        <v>56</v>
      </c>
      <c r="D18" s="23" t="s">
        <v>58</v>
      </c>
      <c r="E18" s="24">
        <v>420000</v>
      </c>
      <c r="F18" s="25">
        <f t="shared" si="3"/>
        <v>252000</v>
      </c>
      <c r="G18" s="25">
        <f t="shared" si="4"/>
        <v>168000</v>
      </c>
      <c r="H18" s="25">
        <f t="shared" si="5"/>
        <v>84000</v>
      </c>
    </row>
    <row r="19" spans="1:8" ht="31.5" x14ac:dyDescent="0.25">
      <c r="A19" s="4">
        <f t="shared" si="6"/>
        <v>11</v>
      </c>
      <c r="B19" s="27" t="s">
        <v>59</v>
      </c>
      <c r="C19" s="23" t="s">
        <v>60</v>
      </c>
      <c r="D19" s="23" t="s">
        <v>61</v>
      </c>
      <c r="E19" s="24">
        <v>420000</v>
      </c>
      <c r="F19" s="25">
        <f t="shared" si="3"/>
        <v>252000</v>
      </c>
      <c r="G19" s="25">
        <f t="shared" si="4"/>
        <v>168000</v>
      </c>
      <c r="H19" s="25">
        <f t="shared" si="5"/>
        <v>84000</v>
      </c>
    </row>
    <row r="20" spans="1:8" ht="47.25" x14ac:dyDescent="0.25">
      <c r="A20" s="4">
        <f t="shared" si="6"/>
        <v>12</v>
      </c>
      <c r="B20" s="27" t="s">
        <v>62</v>
      </c>
      <c r="C20" s="23" t="s">
        <v>63</v>
      </c>
      <c r="D20" s="23" t="s">
        <v>64</v>
      </c>
      <c r="E20" s="24">
        <v>420000</v>
      </c>
      <c r="F20" s="25">
        <f t="shared" si="3"/>
        <v>252000</v>
      </c>
      <c r="G20" s="25">
        <f t="shared" si="4"/>
        <v>168000</v>
      </c>
      <c r="H20" s="25">
        <f t="shared" si="5"/>
        <v>84000</v>
      </c>
    </row>
    <row r="21" spans="1:8" ht="31.5" x14ac:dyDescent="0.25">
      <c r="A21" s="4">
        <f t="shared" si="6"/>
        <v>13</v>
      </c>
      <c r="B21" s="27" t="s">
        <v>65</v>
      </c>
      <c r="C21" s="23" t="s">
        <v>66</v>
      </c>
      <c r="D21" s="23" t="s">
        <v>67</v>
      </c>
      <c r="E21" s="24">
        <v>410000</v>
      </c>
      <c r="F21" s="25">
        <f t="shared" si="3"/>
        <v>246000</v>
      </c>
      <c r="G21" s="25">
        <f t="shared" si="4"/>
        <v>164000</v>
      </c>
      <c r="H21" s="25">
        <f t="shared" si="5"/>
        <v>82000</v>
      </c>
    </row>
    <row r="22" spans="1:8" ht="15.75" x14ac:dyDescent="0.25">
      <c r="A22" s="4">
        <f t="shared" si="6"/>
        <v>14</v>
      </c>
      <c r="B22" s="27" t="s">
        <v>68</v>
      </c>
      <c r="C22" s="23" t="s">
        <v>69</v>
      </c>
      <c r="D22" s="23" t="s">
        <v>70</v>
      </c>
      <c r="E22" s="24">
        <v>430000</v>
      </c>
      <c r="F22" s="25">
        <f t="shared" ref="F22" si="7">E22*0.6</f>
        <v>258000</v>
      </c>
      <c r="G22" s="25">
        <f t="shared" ref="G22" si="8">E22*0.4</f>
        <v>172000</v>
      </c>
      <c r="H22" s="25">
        <f t="shared" ref="H22" si="9">E22*0.2</f>
        <v>86000</v>
      </c>
    </row>
    <row r="23" spans="1:8" ht="15.75" x14ac:dyDescent="0.25">
      <c r="A23" s="36" t="s">
        <v>20</v>
      </c>
      <c r="B23" s="36"/>
      <c r="C23" s="36"/>
      <c r="D23" s="36"/>
      <c r="E23" s="36"/>
      <c r="F23" s="36"/>
      <c r="G23" s="36"/>
      <c r="H23" s="36"/>
    </row>
    <row r="24" spans="1:8" ht="15.75" x14ac:dyDescent="0.25">
      <c r="A24" s="35" t="s">
        <v>7</v>
      </c>
      <c r="B24" s="35"/>
      <c r="C24" s="35"/>
      <c r="D24" s="35"/>
      <c r="E24" s="35"/>
      <c r="F24" s="35"/>
      <c r="G24" s="35"/>
      <c r="H24" s="35"/>
    </row>
    <row r="25" spans="1:8" ht="15.75" x14ac:dyDescent="0.25">
      <c r="A25" s="1">
        <v>1</v>
      </c>
      <c r="B25" s="19" t="s">
        <v>71</v>
      </c>
      <c r="C25" s="26"/>
      <c r="D25" s="26"/>
      <c r="E25" s="24">
        <v>170000</v>
      </c>
      <c r="F25" s="25"/>
      <c r="G25" s="25"/>
      <c r="H25" s="25"/>
    </row>
    <row r="26" spans="1:8" ht="31.5" x14ac:dyDescent="0.25">
      <c r="A26" s="1">
        <v>2</v>
      </c>
      <c r="B26" s="19" t="s">
        <v>76</v>
      </c>
      <c r="C26" s="26"/>
      <c r="D26" s="26"/>
      <c r="E26" s="24">
        <v>140000</v>
      </c>
      <c r="F26" s="25"/>
      <c r="G26" s="25"/>
      <c r="H26" s="25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</sheetData>
  <mergeCells count="11">
    <mergeCell ref="A24:H24"/>
    <mergeCell ref="A23:H23"/>
    <mergeCell ref="A7:A8"/>
    <mergeCell ref="B7:B8"/>
    <mergeCell ref="C7:D7"/>
    <mergeCell ref="E7:H7"/>
    <mergeCell ref="A2:B2"/>
    <mergeCell ref="G2:H2"/>
    <mergeCell ref="A4:H4"/>
    <mergeCell ref="A5:H5"/>
    <mergeCell ref="A6:H6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63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11" ht="15.75" x14ac:dyDescent="0.25">
      <c r="A1" s="5"/>
      <c r="B1" s="12"/>
      <c r="C1" s="12"/>
      <c r="D1" s="12"/>
      <c r="E1" s="13"/>
      <c r="F1" s="13"/>
      <c r="G1" s="13"/>
      <c r="H1" s="13"/>
    </row>
    <row r="2" spans="1:11" ht="15.75" x14ac:dyDescent="0.25">
      <c r="A2" s="30" t="s">
        <v>28</v>
      </c>
      <c r="B2" s="30"/>
      <c r="C2" s="12"/>
      <c r="D2" s="12"/>
      <c r="E2" s="13"/>
      <c r="F2" s="13"/>
      <c r="G2" s="31" t="s">
        <v>19</v>
      </c>
      <c r="H2" s="31"/>
    </row>
    <row r="3" spans="1:11" ht="15.75" x14ac:dyDescent="0.25">
      <c r="A3" s="11"/>
      <c r="B3" s="12"/>
      <c r="C3" s="12"/>
      <c r="D3" s="12"/>
      <c r="E3" s="13"/>
      <c r="F3" s="13"/>
      <c r="G3" s="13"/>
      <c r="H3" s="13"/>
    </row>
    <row r="4" spans="1:11" ht="15.75" x14ac:dyDescent="0.25">
      <c r="A4" s="42" t="s">
        <v>30</v>
      </c>
      <c r="B4" s="42"/>
      <c r="C4" s="42"/>
      <c r="D4" s="42"/>
      <c r="E4" s="42"/>
      <c r="F4" s="42"/>
      <c r="G4" s="42"/>
      <c r="H4" s="42"/>
    </row>
    <row r="5" spans="1:11" ht="15.75" x14ac:dyDescent="0.25">
      <c r="A5" s="43" t="s">
        <v>18</v>
      </c>
      <c r="B5" s="43"/>
      <c r="C5" s="43"/>
      <c r="D5" s="43"/>
      <c r="E5" s="43"/>
      <c r="F5" s="43"/>
      <c r="G5" s="43"/>
      <c r="H5" s="43"/>
    </row>
    <row r="6" spans="1:11" ht="15.75" x14ac:dyDescent="0.25">
      <c r="A6" s="44" t="s">
        <v>4</v>
      </c>
      <c r="B6" s="44"/>
      <c r="C6" s="44"/>
      <c r="D6" s="44"/>
      <c r="E6" s="44"/>
      <c r="F6" s="44"/>
      <c r="G6" s="44"/>
      <c r="H6" s="44"/>
    </row>
    <row r="7" spans="1:11" ht="15.75" x14ac:dyDescent="0.25">
      <c r="A7" s="40" t="s">
        <v>0</v>
      </c>
      <c r="B7" s="40" t="s">
        <v>1</v>
      </c>
      <c r="C7" s="40" t="s">
        <v>2</v>
      </c>
      <c r="D7" s="40"/>
      <c r="E7" s="40" t="s">
        <v>74</v>
      </c>
      <c r="F7" s="40"/>
      <c r="G7" s="40"/>
      <c r="H7" s="40"/>
    </row>
    <row r="8" spans="1:11" ht="15.75" x14ac:dyDescent="0.25">
      <c r="A8" s="40"/>
      <c r="B8" s="40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11" ht="31.5" x14ac:dyDescent="0.25">
      <c r="A9" s="4">
        <v>1</v>
      </c>
      <c r="B9" s="23" t="s">
        <v>32</v>
      </c>
      <c r="C9" s="23" t="s">
        <v>33</v>
      </c>
      <c r="D9" s="23" t="s">
        <v>34</v>
      </c>
      <c r="E9" s="6">
        <f>'37.1. Đất ở tại nông thôn'!E9*0.8</f>
        <v>568000</v>
      </c>
      <c r="F9" s="15">
        <f t="shared" ref="F9" si="0">E9*0.6</f>
        <v>340800</v>
      </c>
      <c r="G9" s="15">
        <f t="shared" ref="G9" si="1">E9*0.4</f>
        <v>227200</v>
      </c>
      <c r="H9" s="15">
        <f t="shared" ref="H9" si="2">E9*0.2</f>
        <v>113600</v>
      </c>
      <c r="K9" s="3" t="s">
        <v>27</v>
      </c>
    </row>
    <row r="10" spans="1:11" ht="31.5" x14ac:dyDescent="0.25">
      <c r="A10" s="4">
        <f>+A9+1</f>
        <v>2</v>
      </c>
      <c r="B10" s="27" t="s">
        <v>35</v>
      </c>
      <c r="C10" s="23" t="s">
        <v>36</v>
      </c>
      <c r="D10" s="23" t="s">
        <v>37</v>
      </c>
      <c r="E10" s="6">
        <f>'37.1. Đất ở tại nông thôn'!E10*0.8</f>
        <v>680000</v>
      </c>
      <c r="F10" s="15">
        <f t="shared" ref="F10:F22" si="3">E10*0.6</f>
        <v>408000</v>
      </c>
      <c r="G10" s="15">
        <f t="shared" ref="G10:G22" si="4">E10*0.4</f>
        <v>272000</v>
      </c>
      <c r="H10" s="15">
        <f t="shared" ref="H10:H22" si="5">E10*0.2</f>
        <v>136000</v>
      </c>
    </row>
    <row r="11" spans="1:11" ht="31.5" x14ac:dyDescent="0.25">
      <c r="A11" s="4">
        <f t="shared" ref="A11:A22" si="6">+A10+1</f>
        <v>3</v>
      </c>
      <c r="B11" s="27" t="s">
        <v>38</v>
      </c>
      <c r="C11" s="23" t="s">
        <v>39</v>
      </c>
      <c r="D11" s="23" t="s">
        <v>40</v>
      </c>
      <c r="E11" s="6">
        <f>'37.1. Đất ở tại nông thôn'!E11*0.8</f>
        <v>880000</v>
      </c>
      <c r="F11" s="15">
        <f t="shared" si="3"/>
        <v>528000</v>
      </c>
      <c r="G11" s="15">
        <f t="shared" si="4"/>
        <v>352000</v>
      </c>
      <c r="H11" s="15">
        <f t="shared" si="5"/>
        <v>176000</v>
      </c>
    </row>
    <row r="12" spans="1:11" ht="78.75" x14ac:dyDescent="0.25">
      <c r="A12" s="4">
        <f t="shared" si="6"/>
        <v>4</v>
      </c>
      <c r="B12" s="27" t="s">
        <v>41</v>
      </c>
      <c r="C12" s="23" t="s">
        <v>40</v>
      </c>
      <c r="D12" s="23" t="s">
        <v>42</v>
      </c>
      <c r="E12" s="6">
        <f>'37.1. Đất ở tại nông thôn'!E12*0.8</f>
        <v>704000</v>
      </c>
      <c r="F12" s="15">
        <f t="shared" si="3"/>
        <v>422400</v>
      </c>
      <c r="G12" s="15">
        <f t="shared" si="4"/>
        <v>281600</v>
      </c>
      <c r="H12" s="15">
        <f t="shared" si="5"/>
        <v>140800</v>
      </c>
    </row>
    <row r="13" spans="1:11" ht="78.75" x14ac:dyDescent="0.25">
      <c r="A13" s="4">
        <f t="shared" si="6"/>
        <v>5</v>
      </c>
      <c r="B13" s="27" t="s">
        <v>43</v>
      </c>
      <c r="C13" s="23" t="s">
        <v>42</v>
      </c>
      <c r="D13" s="23" t="s">
        <v>44</v>
      </c>
      <c r="E13" s="6">
        <f>'37.1. Đất ở tại nông thôn'!E13*0.8</f>
        <v>352000</v>
      </c>
      <c r="F13" s="15">
        <f t="shared" si="3"/>
        <v>211200</v>
      </c>
      <c r="G13" s="15">
        <f t="shared" si="4"/>
        <v>140800</v>
      </c>
      <c r="H13" s="15">
        <f t="shared" si="5"/>
        <v>70400</v>
      </c>
    </row>
    <row r="14" spans="1:11" ht="31.5" x14ac:dyDescent="0.25">
      <c r="A14" s="4">
        <f t="shared" si="6"/>
        <v>6</v>
      </c>
      <c r="B14" s="27" t="s">
        <v>45</v>
      </c>
      <c r="C14" s="23" t="s">
        <v>46</v>
      </c>
      <c r="D14" s="23" t="s">
        <v>47</v>
      </c>
      <c r="E14" s="6">
        <f>'37.1. Đất ở tại nông thôn'!E14*0.8</f>
        <v>352000</v>
      </c>
      <c r="F14" s="15">
        <f t="shared" si="3"/>
        <v>211200</v>
      </c>
      <c r="G14" s="15">
        <f t="shared" si="4"/>
        <v>140800</v>
      </c>
      <c r="H14" s="15">
        <f t="shared" si="5"/>
        <v>70400</v>
      </c>
    </row>
    <row r="15" spans="1:11" ht="31.5" x14ac:dyDescent="0.25">
      <c r="A15" s="4">
        <f t="shared" si="6"/>
        <v>7</v>
      </c>
      <c r="B15" s="27" t="s">
        <v>48</v>
      </c>
      <c r="C15" s="23" t="s">
        <v>49</v>
      </c>
      <c r="D15" s="23" t="s">
        <v>50</v>
      </c>
      <c r="E15" s="6">
        <f>'37.1. Đất ở tại nông thôn'!E15*0.8</f>
        <v>352000</v>
      </c>
      <c r="F15" s="15">
        <f t="shared" si="3"/>
        <v>211200</v>
      </c>
      <c r="G15" s="15">
        <f t="shared" si="4"/>
        <v>140800</v>
      </c>
      <c r="H15" s="15">
        <f t="shared" si="5"/>
        <v>70400</v>
      </c>
    </row>
    <row r="16" spans="1:11" ht="31.5" x14ac:dyDescent="0.25">
      <c r="A16" s="4">
        <f t="shared" si="6"/>
        <v>8</v>
      </c>
      <c r="B16" s="27" t="s">
        <v>51</v>
      </c>
      <c r="C16" s="23" t="s">
        <v>52</v>
      </c>
      <c r="D16" s="23" t="s">
        <v>53</v>
      </c>
      <c r="E16" s="6">
        <f>'37.1. Đất ở tại nông thôn'!E16*0.8</f>
        <v>216000</v>
      </c>
      <c r="F16" s="15">
        <f t="shared" si="3"/>
        <v>129600</v>
      </c>
      <c r="G16" s="15">
        <f t="shared" si="4"/>
        <v>86400</v>
      </c>
      <c r="H16" s="15">
        <f t="shared" si="5"/>
        <v>43200</v>
      </c>
    </row>
    <row r="17" spans="1:11" ht="15.75" x14ac:dyDescent="0.25">
      <c r="A17" s="4">
        <f t="shared" si="6"/>
        <v>9</v>
      </c>
      <c r="B17" s="27" t="s">
        <v>54</v>
      </c>
      <c r="C17" s="23" t="s">
        <v>55</v>
      </c>
      <c r="D17" s="23" t="s">
        <v>56</v>
      </c>
      <c r="E17" s="6">
        <f>'37.1. Đất ở tại nông thôn'!E17*0.8</f>
        <v>336000</v>
      </c>
      <c r="F17" s="15">
        <f t="shared" si="3"/>
        <v>201600</v>
      </c>
      <c r="G17" s="15">
        <f t="shared" si="4"/>
        <v>134400</v>
      </c>
      <c r="H17" s="15">
        <f t="shared" si="5"/>
        <v>67200</v>
      </c>
    </row>
    <row r="18" spans="1:11" ht="15.75" x14ac:dyDescent="0.25">
      <c r="A18" s="4">
        <f t="shared" si="6"/>
        <v>10</v>
      </c>
      <c r="B18" s="27" t="s">
        <v>57</v>
      </c>
      <c r="C18" s="23" t="s">
        <v>56</v>
      </c>
      <c r="D18" s="23" t="s">
        <v>58</v>
      </c>
      <c r="E18" s="6">
        <f>'37.1. Đất ở tại nông thôn'!E18*0.8</f>
        <v>336000</v>
      </c>
      <c r="F18" s="15">
        <f t="shared" si="3"/>
        <v>201600</v>
      </c>
      <c r="G18" s="15">
        <f t="shared" si="4"/>
        <v>134400</v>
      </c>
      <c r="H18" s="15">
        <f t="shared" si="5"/>
        <v>67200</v>
      </c>
    </row>
    <row r="19" spans="1:11" ht="31.5" x14ac:dyDescent="0.25">
      <c r="A19" s="4">
        <f t="shared" si="6"/>
        <v>11</v>
      </c>
      <c r="B19" s="27" t="s">
        <v>59</v>
      </c>
      <c r="C19" s="23" t="s">
        <v>60</v>
      </c>
      <c r="D19" s="23" t="s">
        <v>61</v>
      </c>
      <c r="E19" s="6">
        <f>'37.1. Đất ở tại nông thôn'!E19*0.8</f>
        <v>336000</v>
      </c>
      <c r="F19" s="15">
        <f t="shared" si="3"/>
        <v>201600</v>
      </c>
      <c r="G19" s="15">
        <f t="shared" si="4"/>
        <v>134400</v>
      </c>
      <c r="H19" s="15">
        <f t="shared" si="5"/>
        <v>67200</v>
      </c>
    </row>
    <row r="20" spans="1:11" ht="47.25" x14ac:dyDescent="0.25">
      <c r="A20" s="4">
        <f t="shared" si="6"/>
        <v>12</v>
      </c>
      <c r="B20" s="27" t="s">
        <v>62</v>
      </c>
      <c r="C20" s="23" t="s">
        <v>63</v>
      </c>
      <c r="D20" s="23" t="s">
        <v>64</v>
      </c>
      <c r="E20" s="6">
        <f>'37.1. Đất ở tại nông thôn'!E20*0.8</f>
        <v>336000</v>
      </c>
      <c r="F20" s="15">
        <f t="shared" si="3"/>
        <v>201600</v>
      </c>
      <c r="G20" s="15">
        <f t="shared" si="4"/>
        <v>134400</v>
      </c>
      <c r="H20" s="15">
        <f t="shared" si="5"/>
        <v>67200</v>
      </c>
    </row>
    <row r="21" spans="1:11" ht="31.5" x14ac:dyDescent="0.25">
      <c r="A21" s="4">
        <f t="shared" si="6"/>
        <v>13</v>
      </c>
      <c r="B21" s="27" t="s">
        <v>65</v>
      </c>
      <c r="C21" s="23" t="s">
        <v>66</v>
      </c>
      <c r="D21" s="23" t="s">
        <v>67</v>
      </c>
      <c r="E21" s="6">
        <f>'37.1. Đất ở tại nông thôn'!E21*0.8</f>
        <v>328000</v>
      </c>
      <c r="F21" s="15">
        <f t="shared" si="3"/>
        <v>196800</v>
      </c>
      <c r="G21" s="15">
        <f t="shared" si="4"/>
        <v>131200</v>
      </c>
      <c r="H21" s="15">
        <f t="shared" si="5"/>
        <v>65600</v>
      </c>
    </row>
    <row r="22" spans="1:11" ht="15.75" x14ac:dyDescent="0.25">
      <c r="A22" s="4">
        <f t="shared" si="6"/>
        <v>14</v>
      </c>
      <c r="B22" s="27" t="s">
        <v>68</v>
      </c>
      <c r="C22" s="23" t="s">
        <v>69</v>
      </c>
      <c r="D22" s="23" t="s">
        <v>70</v>
      </c>
      <c r="E22" s="6">
        <f>'37.1. Đất ở tại nông thôn'!E22*0.8</f>
        <v>344000</v>
      </c>
      <c r="F22" s="15">
        <f t="shared" si="3"/>
        <v>206400</v>
      </c>
      <c r="G22" s="15">
        <f t="shared" si="4"/>
        <v>137600</v>
      </c>
      <c r="H22" s="15">
        <f t="shared" si="5"/>
        <v>68800</v>
      </c>
    </row>
    <row r="23" spans="1:11" ht="15.75" x14ac:dyDescent="0.25">
      <c r="A23" s="41" t="s">
        <v>20</v>
      </c>
      <c r="B23" s="41"/>
      <c r="C23" s="41"/>
      <c r="D23" s="41"/>
      <c r="E23" s="41"/>
      <c r="F23" s="41"/>
      <c r="G23" s="41"/>
      <c r="H23" s="41"/>
    </row>
    <row r="24" spans="1:11" ht="15.75" x14ac:dyDescent="0.25">
      <c r="A24" s="38" t="s">
        <v>7</v>
      </c>
      <c r="B24" s="38"/>
      <c r="C24" s="38"/>
      <c r="D24" s="38"/>
      <c r="E24" s="38"/>
      <c r="F24" s="38"/>
      <c r="G24" s="38"/>
      <c r="H24" s="38"/>
    </row>
    <row r="25" spans="1:11" ht="15.75" x14ac:dyDescent="0.25">
      <c r="A25" s="1">
        <v>1</v>
      </c>
      <c r="B25" s="19" t="s">
        <v>71</v>
      </c>
      <c r="C25" s="26"/>
      <c r="D25" s="26"/>
      <c r="E25" s="24">
        <f>+'37.1. Đất ở tại nông thôn'!E25*0.8</f>
        <v>136000</v>
      </c>
      <c r="F25" s="25"/>
      <c r="G25" s="25"/>
      <c r="H25" s="25"/>
    </row>
    <row r="26" spans="1:11" ht="31.5" x14ac:dyDescent="0.25">
      <c r="A26" s="1">
        <v>2</v>
      </c>
      <c r="B26" s="19" t="s">
        <v>76</v>
      </c>
      <c r="C26" s="26"/>
      <c r="D26" s="26"/>
      <c r="E26" s="24">
        <f>+'37.1. Đất ở tại nông thôn'!E26*0.8</f>
        <v>112000</v>
      </c>
      <c r="F26" s="25"/>
      <c r="G26" s="25"/>
      <c r="H26" s="25"/>
    </row>
    <row r="27" spans="1:11" ht="62.25" customHeight="1" x14ac:dyDescent="0.25">
      <c r="A27" s="12"/>
      <c r="B27" s="12"/>
      <c r="C27" s="12" t="s">
        <v>26</v>
      </c>
      <c r="D27" s="12"/>
      <c r="E27" s="13"/>
      <c r="F27" s="13"/>
      <c r="G27" s="13"/>
      <c r="H27" s="13"/>
    </row>
    <row r="28" spans="1:11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11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11" ht="62.25" customHeight="1" thickBot="1" x14ac:dyDescent="0.3">
      <c r="A30" s="12"/>
      <c r="B30" s="39"/>
      <c r="C30" s="39"/>
      <c r="D30" s="39"/>
      <c r="E30" s="13"/>
      <c r="F30" s="13"/>
      <c r="G30" s="13"/>
      <c r="H30" s="13"/>
      <c r="I30" s="12"/>
      <c r="J30" s="12"/>
      <c r="K30" s="12"/>
    </row>
    <row r="31" spans="1:11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11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  <row r="962" spans="1:8" ht="62.25" customHeight="1" x14ac:dyDescent="0.25">
      <c r="A962" s="12"/>
      <c r="B962" s="12"/>
      <c r="C962" s="12"/>
      <c r="D962" s="12"/>
      <c r="E962" s="13"/>
      <c r="F962" s="13"/>
      <c r="G962" s="13"/>
      <c r="H962" s="13"/>
    </row>
    <row r="963" spans="1:8" ht="62.25" customHeight="1" x14ac:dyDescent="0.25">
      <c r="A963" s="12"/>
      <c r="B963" s="12"/>
      <c r="C963" s="12"/>
      <c r="D963" s="12"/>
      <c r="E963" s="13"/>
      <c r="F963" s="13"/>
      <c r="G963" s="13"/>
      <c r="H963" s="13"/>
    </row>
  </sheetData>
  <mergeCells count="12">
    <mergeCell ref="A2:B2"/>
    <mergeCell ref="G2:H2"/>
    <mergeCell ref="A4:H4"/>
    <mergeCell ref="A5:H5"/>
    <mergeCell ref="A6:H6"/>
    <mergeCell ref="A24:H24"/>
    <mergeCell ref="B30:D30"/>
    <mergeCell ref="A7:A8"/>
    <mergeCell ref="B7:B8"/>
    <mergeCell ref="C7:D7"/>
    <mergeCell ref="E7:H7"/>
    <mergeCell ref="A23:H2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6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30" t="s">
        <v>28</v>
      </c>
      <c r="B2" s="30"/>
      <c r="C2" s="12"/>
      <c r="D2" s="12"/>
      <c r="E2" s="13"/>
      <c r="F2" s="13"/>
      <c r="G2" s="31" t="s">
        <v>19</v>
      </c>
      <c r="H2" s="31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42" t="s">
        <v>77</v>
      </c>
      <c r="B4" s="42"/>
      <c r="C4" s="42"/>
      <c r="D4" s="42"/>
      <c r="E4" s="42"/>
      <c r="F4" s="42"/>
      <c r="G4" s="42"/>
      <c r="H4" s="42"/>
    </row>
    <row r="5" spans="1:9" ht="15.75" x14ac:dyDescent="0.25">
      <c r="A5" s="43" t="s">
        <v>18</v>
      </c>
      <c r="B5" s="43"/>
      <c r="C5" s="43"/>
      <c r="D5" s="43"/>
      <c r="E5" s="43"/>
      <c r="F5" s="43"/>
      <c r="G5" s="43"/>
      <c r="H5" s="43"/>
    </row>
    <row r="6" spans="1:9" ht="15.75" x14ac:dyDescent="0.25">
      <c r="A6" s="44" t="s">
        <v>4</v>
      </c>
      <c r="B6" s="44"/>
      <c r="C6" s="44"/>
      <c r="D6" s="44"/>
      <c r="E6" s="44"/>
      <c r="F6" s="44"/>
      <c r="G6" s="44"/>
      <c r="H6" s="44"/>
    </row>
    <row r="7" spans="1:9" ht="15.75" x14ac:dyDescent="0.25">
      <c r="A7" s="40" t="s">
        <v>0</v>
      </c>
      <c r="B7" s="40" t="s">
        <v>1</v>
      </c>
      <c r="C7" s="40" t="s">
        <v>2</v>
      </c>
      <c r="D7" s="40"/>
      <c r="E7" s="40" t="s">
        <v>75</v>
      </c>
      <c r="F7" s="40"/>
      <c r="G7" s="40"/>
      <c r="H7" s="40"/>
    </row>
    <row r="8" spans="1:9" ht="15.75" x14ac:dyDescent="0.25">
      <c r="A8" s="40"/>
      <c r="B8" s="40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31.5" x14ac:dyDescent="0.25">
      <c r="A9" s="4">
        <v>1</v>
      </c>
      <c r="B9" s="27" t="s">
        <v>32</v>
      </c>
      <c r="C9" s="23" t="s">
        <v>33</v>
      </c>
      <c r="D9" s="23" t="s">
        <v>34</v>
      </c>
      <c r="E9" s="6">
        <f>'37.1. Đất ở tại nông thôn'!E9*0.7</f>
        <v>496999.99999999994</v>
      </c>
      <c r="F9" s="15">
        <f t="shared" ref="F9" si="0">E9*0.6</f>
        <v>298199.99999999994</v>
      </c>
      <c r="G9" s="15">
        <f t="shared" ref="G9" si="1">E9*0.4</f>
        <v>198800</v>
      </c>
      <c r="H9" s="15">
        <f t="shared" ref="H9" si="2">E9*0.2</f>
        <v>99400</v>
      </c>
    </row>
    <row r="10" spans="1:9" ht="31.5" x14ac:dyDescent="0.25">
      <c r="A10" s="4">
        <f>+A9+1</f>
        <v>2</v>
      </c>
      <c r="B10" s="27" t="s">
        <v>35</v>
      </c>
      <c r="C10" s="23" t="s">
        <v>36</v>
      </c>
      <c r="D10" s="23" t="s">
        <v>37</v>
      </c>
      <c r="E10" s="6">
        <f>'37.1. Đất ở tại nông thôn'!E10*0.7</f>
        <v>595000</v>
      </c>
      <c r="F10" s="15">
        <f t="shared" ref="F10:F22" si="3">E10*0.6</f>
        <v>357000</v>
      </c>
      <c r="G10" s="15">
        <f t="shared" ref="G10:G22" si="4">E10*0.4</f>
        <v>238000</v>
      </c>
      <c r="H10" s="15">
        <f t="shared" ref="H10:H22" si="5">E10*0.2</f>
        <v>119000</v>
      </c>
    </row>
    <row r="11" spans="1:9" ht="31.5" x14ac:dyDescent="0.25">
      <c r="A11" s="4">
        <f t="shared" ref="A11:A22" si="6">+A10+1</f>
        <v>3</v>
      </c>
      <c r="B11" s="27" t="s">
        <v>38</v>
      </c>
      <c r="C11" s="23" t="s">
        <v>39</v>
      </c>
      <c r="D11" s="23" t="s">
        <v>40</v>
      </c>
      <c r="E11" s="6">
        <f>'37.1. Đất ở tại nông thôn'!E11*0.7</f>
        <v>770000</v>
      </c>
      <c r="F11" s="15">
        <f t="shared" si="3"/>
        <v>462000</v>
      </c>
      <c r="G11" s="15">
        <f t="shared" si="4"/>
        <v>308000</v>
      </c>
      <c r="H11" s="15">
        <f t="shared" si="5"/>
        <v>154000</v>
      </c>
    </row>
    <row r="12" spans="1:9" ht="78.75" x14ac:dyDescent="0.25">
      <c r="A12" s="4">
        <f t="shared" si="6"/>
        <v>4</v>
      </c>
      <c r="B12" s="27" t="s">
        <v>41</v>
      </c>
      <c r="C12" s="23" t="s">
        <v>40</v>
      </c>
      <c r="D12" s="23" t="s">
        <v>42</v>
      </c>
      <c r="E12" s="6">
        <f>'37.1. Đất ở tại nông thôn'!E12*0.7</f>
        <v>616000</v>
      </c>
      <c r="F12" s="15">
        <f t="shared" si="3"/>
        <v>369600</v>
      </c>
      <c r="G12" s="15">
        <f t="shared" si="4"/>
        <v>246400</v>
      </c>
      <c r="H12" s="15">
        <f t="shared" si="5"/>
        <v>123200</v>
      </c>
    </row>
    <row r="13" spans="1:9" ht="78.75" x14ac:dyDescent="0.25">
      <c r="A13" s="4">
        <f t="shared" si="6"/>
        <v>5</v>
      </c>
      <c r="B13" s="27" t="s">
        <v>43</v>
      </c>
      <c r="C13" s="23" t="s">
        <v>42</v>
      </c>
      <c r="D13" s="23" t="s">
        <v>44</v>
      </c>
      <c r="E13" s="6">
        <f>'37.1. Đất ở tại nông thôn'!E13*0.7</f>
        <v>308000</v>
      </c>
      <c r="F13" s="15">
        <f t="shared" si="3"/>
        <v>184800</v>
      </c>
      <c r="G13" s="15">
        <f t="shared" si="4"/>
        <v>123200</v>
      </c>
      <c r="H13" s="15">
        <f t="shared" si="5"/>
        <v>61600</v>
      </c>
    </row>
    <row r="14" spans="1:9" ht="31.5" x14ac:dyDescent="0.25">
      <c r="A14" s="4">
        <f t="shared" si="6"/>
        <v>6</v>
      </c>
      <c r="B14" s="27" t="s">
        <v>45</v>
      </c>
      <c r="C14" s="23" t="s">
        <v>46</v>
      </c>
      <c r="D14" s="23" t="s">
        <v>47</v>
      </c>
      <c r="E14" s="6">
        <f>'37.1. Đất ở tại nông thôn'!E14*0.7</f>
        <v>308000</v>
      </c>
      <c r="F14" s="15">
        <f t="shared" si="3"/>
        <v>184800</v>
      </c>
      <c r="G14" s="15">
        <f t="shared" si="4"/>
        <v>123200</v>
      </c>
      <c r="H14" s="15">
        <f t="shared" si="5"/>
        <v>61600</v>
      </c>
    </row>
    <row r="15" spans="1:9" ht="31.5" x14ac:dyDescent="0.25">
      <c r="A15" s="4">
        <f t="shared" si="6"/>
        <v>7</v>
      </c>
      <c r="B15" s="27" t="s">
        <v>48</v>
      </c>
      <c r="C15" s="23" t="s">
        <v>49</v>
      </c>
      <c r="D15" s="23" t="s">
        <v>50</v>
      </c>
      <c r="E15" s="6">
        <f>'37.1. Đất ở tại nông thôn'!E15*0.7</f>
        <v>308000</v>
      </c>
      <c r="F15" s="15">
        <f t="shared" si="3"/>
        <v>184800</v>
      </c>
      <c r="G15" s="15">
        <f t="shared" si="4"/>
        <v>123200</v>
      </c>
      <c r="H15" s="15">
        <f t="shared" si="5"/>
        <v>61600</v>
      </c>
    </row>
    <row r="16" spans="1:9" ht="31.5" x14ac:dyDescent="0.25">
      <c r="A16" s="4">
        <f t="shared" si="6"/>
        <v>8</v>
      </c>
      <c r="B16" s="27" t="s">
        <v>51</v>
      </c>
      <c r="C16" s="23" t="s">
        <v>52</v>
      </c>
      <c r="D16" s="23" t="s">
        <v>53</v>
      </c>
      <c r="E16" s="6">
        <f>'37.1. Đất ở tại nông thôn'!E16*0.7</f>
        <v>189000</v>
      </c>
      <c r="F16" s="15">
        <f t="shared" si="3"/>
        <v>113400</v>
      </c>
      <c r="G16" s="15">
        <f t="shared" si="4"/>
        <v>75600</v>
      </c>
      <c r="H16" s="15">
        <f t="shared" si="5"/>
        <v>37800</v>
      </c>
    </row>
    <row r="17" spans="1:8" ht="15.75" x14ac:dyDescent="0.25">
      <c r="A17" s="4">
        <f t="shared" si="6"/>
        <v>9</v>
      </c>
      <c r="B17" s="27" t="s">
        <v>54</v>
      </c>
      <c r="C17" s="23" t="s">
        <v>55</v>
      </c>
      <c r="D17" s="23" t="s">
        <v>56</v>
      </c>
      <c r="E17" s="6">
        <f>'37.1. Đất ở tại nông thôn'!E17*0.7</f>
        <v>294000</v>
      </c>
      <c r="F17" s="15">
        <f t="shared" si="3"/>
        <v>176400</v>
      </c>
      <c r="G17" s="15">
        <f t="shared" si="4"/>
        <v>117600</v>
      </c>
      <c r="H17" s="15">
        <f t="shared" si="5"/>
        <v>58800</v>
      </c>
    </row>
    <row r="18" spans="1:8" ht="15.75" x14ac:dyDescent="0.25">
      <c r="A18" s="4">
        <f t="shared" si="6"/>
        <v>10</v>
      </c>
      <c r="B18" s="27" t="s">
        <v>57</v>
      </c>
      <c r="C18" s="23" t="s">
        <v>56</v>
      </c>
      <c r="D18" s="23" t="s">
        <v>58</v>
      </c>
      <c r="E18" s="6">
        <f>'37.1. Đất ở tại nông thôn'!E18*0.7</f>
        <v>294000</v>
      </c>
      <c r="F18" s="15">
        <f t="shared" si="3"/>
        <v>176400</v>
      </c>
      <c r="G18" s="15">
        <f t="shared" si="4"/>
        <v>117600</v>
      </c>
      <c r="H18" s="15">
        <f t="shared" si="5"/>
        <v>58800</v>
      </c>
    </row>
    <row r="19" spans="1:8" ht="31.5" x14ac:dyDescent="0.25">
      <c r="A19" s="4">
        <f t="shared" si="6"/>
        <v>11</v>
      </c>
      <c r="B19" s="27" t="s">
        <v>59</v>
      </c>
      <c r="C19" s="23" t="s">
        <v>60</v>
      </c>
      <c r="D19" s="23" t="s">
        <v>61</v>
      </c>
      <c r="E19" s="6">
        <f>'37.1. Đất ở tại nông thôn'!E19*0.7</f>
        <v>294000</v>
      </c>
      <c r="F19" s="15">
        <f t="shared" si="3"/>
        <v>176400</v>
      </c>
      <c r="G19" s="15">
        <f t="shared" si="4"/>
        <v>117600</v>
      </c>
      <c r="H19" s="15">
        <f t="shared" si="5"/>
        <v>58800</v>
      </c>
    </row>
    <row r="20" spans="1:8" ht="47.25" x14ac:dyDescent="0.25">
      <c r="A20" s="4">
        <f t="shared" si="6"/>
        <v>12</v>
      </c>
      <c r="B20" s="27" t="s">
        <v>62</v>
      </c>
      <c r="C20" s="23" t="s">
        <v>63</v>
      </c>
      <c r="D20" s="23" t="s">
        <v>64</v>
      </c>
      <c r="E20" s="6">
        <f>'37.1. Đất ở tại nông thôn'!E20*0.7</f>
        <v>294000</v>
      </c>
      <c r="F20" s="15">
        <f t="shared" si="3"/>
        <v>176400</v>
      </c>
      <c r="G20" s="15">
        <f t="shared" si="4"/>
        <v>117600</v>
      </c>
      <c r="H20" s="15">
        <f t="shared" si="5"/>
        <v>58800</v>
      </c>
    </row>
    <row r="21" spans="1:8" ht="31.5" x14ac:dyDescent="0.25">
      <c r="A21" s="4">
        <f t="shared" si="6"/>
        <v>13</v>
      </c>
      <c r="B21" s="27" t="s">
        <v>65</v>
      </c>
      <c r="C21" s="23" t="s">
        <v>66</v>
      </c>
      <c r="D21" s="23" t="s">
        <v>67</v>
      </c>
      <c r="E21" s="6">
        <f>'37.1. Đất ở tại nông thôn'!E21*0.7</f>
        <v>287000</v>
      </c>
      <c r="F21" s="15">
        <f t="shared" si="3"/>
        <v>172200</v>
      </c>
      <c r="G21" s="15">
        <f t="shared" si="4"/>
        <v>114800</v>
      </c>
      <c r="H21" s="15">
        <f t="shared" si="5"/>
        <v>57400</v>
      </c>
    </row>
    <row r="22" spans="1:8" ht="15.75" x14ac:dyDescent="0.25">
      <c r="A22" s="4">
        <f t="shared" si="6"/>
        <v>14</v>
      </c>
      <c r="B22" s="27" t="s">
        <v>68</v>
      </c>
      <c r="C22" s="23" t="s">
        <v>69</v>
      </c>
      <c r="D22" s="23" t="s">
        <v>70</v>
      </c>
      <c r="E22" s="6">
        <f>'37.1. Đất ở tại nông thôn'!E22*0.7</f>
        <v>301000</v>
      </c>
      <c r="F22" s="15">
        <f t="shared" si="3"/>
        <v>180600</v>
      </c>
      <c r="G22" s="15">
        <f t="shared" si="4"/>
        <v>120400</v>
      </c>
      <c r="H22" s="15">
        <f t="shared" si="5"/>
        <v>60200</v>
      </c>
    </row>
    <row r="23" spans="1:8" ht="15.75" x14ac:dyDescent="0.25">
      <c r="A23" s="41" t="s">
        <v>20</v>
      </c>
      <c r="B23" s="41"/>
      <c r="C23" s="41"/>
      <c r="D23" s="41"/>
      <c r="E23" s="41"/>
      <c r="F23" s="41"/>
      <c r="G23" s="41"/>
      <c r="H23" s="41"/>
    </row>
    <row r="24" spans="1:8" ht="15.75" x14ac:dyDescent="0.25">
      <c r="A24" s="38" t="s">
        <v>7</v>
      </c>
      <c r="B24" s="38"/>
      <c r="C24" s="38"/>
      <c r="D24" s="38"/>
      <c r="E24" s="38"/>
      <c r="F24" s="38"/>
      <c r="G24" s="38"/>
      <c r="H24" s="38"/>
    </row>
    <row r="25" spans="1:8" ht="15.75" x14ac:dyDescent="0.25">
      <c r="A25" s="1">
        <v>1</v>
      </c>
      <c r="B25" s="19" t="s">
        <v>71</v>
      </c>
      <c r="C25" s="26"/>
      <c r="D25" s="26"/>
      <c r="E25" s="24">
        <f>+'37.1. Đất ở tại nông thôn'!E25*0.7</f>
        <v>118999.99999999999</v>
      </c>
      <c r="F25" s="25"/>
      <c r="G25" s="25"/>
      <c r="H25" s="25"/>
    </row>
    <row r="26" spans="1:8" ht="31.5" x14ac:dyDescent="0.25">
      <c r="A26" s="1">
        <v>2</v>
      </c>
      <c r="B26" s="19" t="s">
        <v>76</v>
      </c>
      <c r="C26" s="26"/>
      <c r="D26" s="26"/>
      <c r="E26" s="24">
        <f>+'37.1. Đất ở tại nông thôn'!E26*0.7</f>
        <v>98000</v>
      </c>
      <c r="F26" s="25"/>
      <c r="G26" s="25"/>
      <c r="H26" s="25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  <row r="959" spans="1:8" ht="62.25" customHeight="1" x14ac:dyDescent="0.25">
      <c r="A959" s="12"/>
      <c r="B959" s="12"/>
      <c r="C959" s="12"/>
      <c r="D959" s="12"/>
      <c r="E959" s="13"/>
      <c r="F959" s="13"/>
      <c r="G959" s="13"/>
      <c r="H959" s="13"/>
    </row>
    <row r="960" spans="1:8" ht="62.25" customHeight="1" x14ac:dyDescent="0.25">
      <c r="A960" s="12"/>
      <c r="B960" s="12"/>
      <c r="C960" s="12"/>
      <c r="D960" s="12"/>
      <c r="E960" s="13"/>
      <c r="F960" s="13"/>
      <c r="G960" s="13"/>
      <c r="H960" s="13"/>
    </row>
    <row r="961" spans="1:8" ht="62.25" customHeight="1" x14ac:dyDescent="0.25">
      <c r="A961" s="12"/>
      <c r="B961" s="12"/>
      <c r="C961" s="12"/>
      <c r="D961" s="12"/>
      <c r="E961" s="13"/>
      <c r="F961" s="13"/>
      <c r="G961" s="13"/>
      <c r="H961" s="13"/>
    </row>
  </sheetData>
  <mergeCells count="11">
    <mergeCell ref="A24:H24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23:H23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view="pageBreakPreview" zoomScaleNormal="100" zoomScaleSheetLayoutView="100" workbookViewId="0">
      <selection activeCell="D10" sqref="D10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30" t="s">
        <v>28</v>
      </c>
      <c r="B2" s="30"/>
      <c r="C2" s="8"/>
      <c r="D2" s="8"/>
      <c r="E2" s="21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32" t="s">
        <v>29</v>
      </c>
      <c r="B4" s="32"/>
      <c r="C4" s="32"/>
      <c r="D4" s="32"/>
      <c r="E4" s="32"/>
    </row>
    <row r="5" spans="1:8" s="3" customFormat="1" ht="15.6" customHeight="1" x14ac:dyDescent="0.25">
      <c r="A5" s="43" t="s">
        <v>18</v>
      </c>
      <c r="B5" s="43"/>
      <c r="C5" s="43"/>
      <c r="D5" s="43"/>
      <c r="E5" s="43"/>
      <c r="F5" s="29"/>
      <c r="G5" s="29"/>
      <c r="H5" s="29"/>
    </row>
    <row r="6" spans="1:8" x14ac:dyDescent="0.25">
      <c r="A6" s="45" t="s">
        <v>24</v>
      </c>
      <c r="B6" s="45"/>
      <c r="C6" s="45"/>
      <c r="D6" s="45"/>
      <c r="E6" s="45"/>
    </row>
    <row r="7" spans="1:8" x14ac:dyDescent="0.25">
      <c r="A7" s="45" t="s">
        <v>11</v>
      </c>
      <c r="B7" s="45"/>
      <c r="C7" s="45"/>
      <c r="D7" s="45"/>
      <c r="E7" s="45"/>
    </row>
    <row r="8" spans="1:8" x14ac:dyDescent="0.25">
      <c r="A8" s="34" t="s">
        <v>16</v>
      </c>
      <c r="B8" s="34"/>
      <c r="C8" s="34"/>
      <c r="D8" s="34"/>
      <c r="E8" s="34"/>
    </row>
    <row r="9" spans="1:8" x14ac:dyDescent="0.25">
      <c r="A9" s="46" t="s">
        <v>12</v>
      </c>
      <c r="B9" s="46" t="s">
        <v>22</v>
      </c>
      <c r="C9" s="37" t="s">
        <v>21</v>
      </c>
      <c r="D9" s="37"/>
      <c r="E9" s="37"/>
    </row>
    <row r="10" spans="1:8" x14ac:dyDescent="0.25">
      <c r="A10" s="47"/>
      <c r="B10" s="47"/>
      <c r="C10" s="2" t="s">
        <v>3</v>
      </c>
      <c r="D10" s="2" t="s">
        <v>8</v>
      </c>
      <c r="E10" s="2" t="s">
        <v>9</v>
      </c>
    </row>
    <row r="11" spans="1:8" x14ac:dyDescent="0.25">
      <c r="A11" s="1">
        <f>MAX(A9)+1</f>
        <v>1</v>
      </c>
      <c r="B11" s="19" t="s">
        <v>71</v>
      </c>
      <c r="C11" s="28">
        <f ca="1">INDEX('[1]Tổng hợp'!$E$228:$R$232,MATCH($C11,'[1]Tổng hợp'!$E$214:$E$218,0),MATCH(C$8,'[1]Tổng hợp'!$E$214:$R$214,0))</f>
        <v>58000</v>
      </c>
      <c r="D11" s="28">
        <f ca="1">INDEX('[1]Tổng hợp'!$E$228:$R$232,MATCH($C11,'[1]Tổng hợp'!$E$214:$E$218,0),MATCH(D$8,'[1]Tổng hợp'!$E$214:$R$214,0))</f>
        <v>52000</v>
      </c>
      <c r="E11" s="28">
        <f ca="1">INDEX('[1]Tổng hợp'!$E$228:$R$232,MATCH($C11,'[1]Tổng hợp'!$E$214:$E$218,0),MATCH(E$8,'[1]Tổng hợp'!$E$214:$R$214,0))</f>
        <v>46000</v>
      </c>
    </row>
    <row r="12" spans="1:8" x14ac:dyDescent="0.25">
      <c r="A12" s="1">
        <f t="shared" ref="A12:A13" si="0">MAX(A11)+1</f>
        <v>2</v>
      </c>
      <c r="B12" s="19" t="s">
        <v>72</v>
      </c>
      <c r="C12" s="28">
        <f ca="1">INDEX('[1]Tổng hợp'!$E$228:$R$232,MATCH($C12,'[1]Tổng hợp'!$E$214:$E$218,0),MATCH(C$8,'[1]Tổng hợp'!$E$214:$R$214,0))</f>
        <v>51000</v>
      </c>
      <c r="D12" s="28">
        <f ca="1">INDEX('[1]Tổng hợp'!$E$228:$R$232,MATCH($C12,'[1]Tổng hợp'!$E$214:$E$218,0),MATCH(D$8,'[1]Tổng hợp'!$E$214:$R$214,0))</f>
        <v>46000</v>
      </c>
      <c r="E12" s="28">
        <f ca="1">INDEX('[1]Tổng hợp'!$E$228:$R$232,MATCH($C12,'[1]Tổng hợp'!$E$214:$E$218,0),MATCH(E$8,'[1]Tổng hợp'!$E$214:$R$214,0))</f>
        <v>41000</v>
      </c>
    </row>
    <row r="13" spans="1:8" x14ac:dyDescent="0.25">
      <c r="A13" s="1">
        <f t="shared" si="0"/>
        <v>3</v>
      </c>
      <c r="B13" s="19" t="s">
        <v>73</v>
      </c>
      <c r="C13" s="28">
        <f ca="1">INDEX('[1]Tổng hợp'!$E$228:$R$232,MATCH($C13,'[1]Tổng hợp'!$E$214:$E$218,0),MATCH(C$8,'[1]Tổng hợp'!$E$214:$R$214,0))</f>
        <v>51000</v>
      </c>
      <c r="D13" s="28">
        <f ca="1">INDEX('[1]Tổng hợp'!$E$228:$R$232,MATCH($C13,'[1]Tổng hợp'!$E$214:$E$218,0),MATCH(D$8,'[1]Tổng hợp'!$E$214:$R$214,0))</f>
        <v>46000</v>
      </c>
      <c r="E13" s="28">
        <f ca="1">INDEX('[1]Tổng hợp'!$E$228:$R$232,MATCH($C13,'[1]Tổng hợp'!$E$214:$E$218,0),MATCH(E$8,'[1]Tổng hợp'!$E$214:$R$214,0))</f>
        <v>41000</v>
      </c>
    </row>
    <row r="14" spans="1:8" x14ac:dyDescent="0.25">
      <c r="A14" s="20"/>
      <c r="B14" s="20"/>
      <c r="C14" s="20"/>
      <c r="D14" s="20"/>
      <c r="E14" s="20"/>
    </row>
    <row r="15" spans="1:8" x14ac:dyDescent="0.25">
      <c r="A15" s="45" t="s">
        <v>25</v>
      </c>
      <c r="B15" s="45"/>
      <c r="C15" s="45"/>
      <c r="D15" s="45"/>
      <c r="E15" s="45"/>
    </row>
    <row r="16" spans="1:8" x14ac:dyDescent="0.25">
      <c r="A16" s="34" t="s">
        <v>16</v>
      </c>
      <c r="B16" s="34"/>
      <c r="C16" s="34"/>
      <c r="D16" s="34"/>
      <c r="E16" s="34"/>
    </row>
    <row r="17" spans="1:5" x14ac:dyDescent="0.25">
      <c r="A17" s="46" t="s">
        <v>12</v>
      </c>
      <c r="B17" s="46" t="s">
        <v>22</v>
      </c>
      <c r="C17" s="37" t="s">
        <v>21</v>
      </c>
      <c r="D17" s="37"/>
      <c r="E17" s="37"/>
    </row>
    <row r="18" spans="1:5" x14ac:dyDescent="0.25">
      <c r="A18" s="47"/>
      <c r="B18" s="47"/>
      <c r="C18" s="2" t="s">
        <v>3</v>
      </c>
      <c r="D18" s="2" t="s">
        <v>8</v>
      </c>
      <c r="E18" s="2" t="s">
        <v>9</v>
      </c>
    </row>
    <row r="19" spans="1:5" x14ac:dyDescent="0.25">
      <c r="A19" s="1">
        <f>MAX(A17)+1</f>
        <v>1</v>
      </c>
      <c r="B19" s="19" t="str">
        <f>B11</f>
        <v>Xã Thống Nhất cũ</v>
      </c>
      <c r="C19" s="28">
        <f ca="1">INDEX('[1]Tổng hợp'!$E$228:$R$232,MATCH($C19,'[1]Tổng hợp'!$E$214:$E$218,0),MATCH(C$16,'[1]Tổng hợp'!$E$214:$R$214,0))</f>
        <v>52000</v>
      </c>
      <c r="D19" s="28">
        <f ca="1">INDEX('[1]Tổng hợp'!$E$228:$R$232,MATCH($C19,'[1]Tổng hợp'!$E$214:$E$218,0),MATCH(D$16,'[1]Tổng hợp'!$E$214:$R$214,0))</f>
        <v>47000</v>
      </c>
      <c r="E19" s="28">
        <f ca="1">INDEX('[1]Tổng hợp'!$E$228:$R$232,MATCH($C19,'[1]Tổng hợp'!$E$214:$E$218,0),MATCH(E$16,'[1]Tổng hợp'!$E$214:$R$214,0))</f>
        <v>42000</v>
      </c>
    </row>
    <row r="20" spans="1:5" x14ac:dyDescent="0.25">
      <c r="A20" s="1">
        <f t="shared" ref="A20:A21" si="1">MAX(A19)+1</f>
        <v>2</v>
      </c>
      <c r="B20" s="19" t="str">
        <f>B12</f>
        <v>Xã Minh Hiệp cũ</v>
      </c>
      <c r="C20" s="28">
        <f ca="1">INDEX('[1]Tổng hợp'!$E$228:$R$232,MATCH($C20,'[1]Tổng hợp'!$E$214:$E$218,0),MATCH(C$16,'[1]Tổng hợp'!$E$214:$R$214,0))</f>
        <v>45000</v>
      </c>
      <c r="D20" s="28">
        <f ca="1">INDEX('[1]Tổng hợp'!$E$228:$R$232,MATCH($C20,'[1]Tổng hợp'!$E$214:$E$218,0),MATCH(D$16,'[1]Tổng hợp'!$E$214:$R$214,0))</f>
        <v>41000</v>
      </c>
      <c r="E20" s="28">
        <f ca="1">INDEX('[1]Tổng hợp'!$E$228:$R$232,MATCH($C20,'[1]Tổng hợp'!$E$214:$E$218,0),MATCH(E$16,'[1]Tổng hợp'!$E$214:$R$214,0))</f>
        <v>36000</v>
      </c>
    </row>
    <row r="21" spans="1:5" x14ac:dyDescent="0.25">
      <c r="A21" s="1">
        <f t="shared" si="1"/>
        <v>3</v>
      </c>
      <c r="B21" s="19" t="str">
        <f>B13</f>
        <v>Xã Hữu Lân cũ</v>
      </c>
      <c r="C21" s="28">
        <f ca="1">INDEX('[1]Tổng hợp'!$E$228:$R$232,MATCH($C21,'[1]Tổng hợp'!$E$214:$E$218,0),MATCH(C$16,'[1]Tổng hợp'!$E$214:$R$214,0))</f>
        <v>45000</v>
      </c>
      <c r="D21" s="28">
        <f ca="1">INDEX('[1]Tổng hợp'!$E$228:$R$232,MATCH($C21,'[1]Tổng hợp'!$E$214:$E$218,0),MATCH(D$16,'[1]Tổng hợp'!$E$214:$R$214,0))</f>
        <v>41000</v>
      </c>
      <c r="E21" s="28">
        <f ca="1">INDEX('[1]Tổng hợp'!$E$228:$R$232,MATCH($C21,'[1]Tổng hợp'!$E$214:$E$218,0),MATCH(E$16,'[1]Tổng hợp'!$E$214:$R$214,0))</f>
        <v>36000</v>
      </c>
    </row>
    <row r="22" spans="1:5" x14ac:dyDescent="0.25">
      <c r="A22" s="20"/>
      <c r="B22" s="20"/>
      <c r="C22" s="20"/>
      <c r="D22" s="20"/>
      <c r="E22" s="20"/>
    </row>
    <row r="23" spans="1:5" x14ac:dyDescent="0.25">
      <c r="A23" s="45" t="s">
        <v>13</v>
      </c>
      <c r="B23" s="45"/>
      <c r="C23" s="45"/>
      <c r="D23" s="45"/>
      <c r="E23" s="45"/>
    </row>
    <row r="24" spans="1:5" x14ac:dyDescent="0.25">
      <c r="A24" s="34" t="s">
        <v>16</v>
      </c>
      <c r="B24" s="34"/>
      <c r="C24" s="34"/>
      <c r="D24" s="34"/>
      <c r="E24" s="34"/>
    </row>
    <row r="25" spans="1:5" x14ac:dyDescent="0.25">
      <c r="A25" s="46" t="s">
        <v>12</v>
      </c>
      <c r="B25" s="46" t="s">
        <v>22</v>
      </c>
      <c r="C25" s="37" t="s">
        <v>21</v>
      </c>
      <c r="D25" s="37"/>
      <c r="E25" s="37"/>
    </row>
    <row r="26" spans="1:5" x14ac:dyDescent="0.25">
      <c r="A26" s="47"/>
      <c r="B26" s="47"/>
      <c r="C26" s="2" t="s">
        <v>3</v>
      </c>
      <c r="D26" s="2" t="s">
        <v>8</v>
      </c>
      <c r="E26" s="2" t="s">
        <v>9</v>
      </c>
    </row>
    <row r="27" spans="1:5" x14ac:dyDescent="0.25">
      <c r="A27" s="1">
        <f>MAX(A25)+1</f>
        <v>1</v>
      </c>
      <c r="B27" s="19" t="str">
        <f>B11</f>
        <v>Xã Thống Nhất cũ</v>
      </c>
      <c r="C27" s="28">
        <f ca="1">INDEX('[1]Tổng hợp'!$E$228:$R$232,MATCH($C27,'[1]Tổng hợp'!$E$214:$E$218,0),MATCH(C$24,'[1]Tổng hợp'!$E$214:$R$214,0))</f>
        <v>46000</v>
      </c>
      <c r="D27" s="28">
        <f ca="1">INDEX('[1]Tổng hợp'!$E$228:$R$232,MATCH($C27,'[1]Tổng hợp'!$E$214:$E$218,0),MATCH(D$24,'[1]Tổng hợp'!$E$214:$R$214,0))</f>
        <v>41000</v>
      </c>
      <c r="E27" s="28">
        <f ca="1">INDEX('[1]Tổng hợp'!$E$228:$R$232,MATCH($C27,'[1]Tổng hợp'!$E$214:$E$218,0),MATCH(E$24,'[1]Tổng hợp'!$E$214:$R$214,0))</f>
        <v>37000</v>
      </c>
    </row>
    <row r="28" spans="1:5" x14ac:dyDescent="0.25">
      <c r="A28" s="1">
        <f t="shared" ref="A28:A29" si="2">MAX(A27)+1</f>
        <v>2</v>
      </c>
      <c r="B28" s="19" t="str">
        <f>B12</f>
        <v>Xã Minh Hiệp cũ</v>
      </c>
      <c r="C28" s="28">
        <f ca="1">INDEX('[1]Tổng hợp'!$E$228:$R$232,MATCH($C28,'[1]Tổng hợp'!$E$214:$E$218,0),MATCH(C$24,'[1]Tổng hợp'!$E$214:$R$214,0))</f>
        <v>40000</v>
      </c>
      <c r="D28" s="28">
        <f ca="1">INDEX('[1]Tổng hợp'!$E$228:$R$232,MATCH($C28,'[1]Tổng hợp'!$E$214:$E$218,0),MATCH(D$24,'[1]Tổng hợp'!$E$214:$R$214,0))</f>
        <v>36000</v>
      </c>
      <c r="E28" s="28">
        <f ca="1">INDEX('[1]Tổng hợp'!$E$228:$R$232,MATCH($C28,'[1]Tổng hợp'!$E$214:$E$218,0),MATCH(E$24,'[1]Tổng hợp'!$E$214:$R$214,0))</f>
        <v>32000</v>
      </c>
    </row>
    <row r="29" spans="1:5" x14ac:dyDescent="0.25">
      <c r="A29" s="1">
        <f t="shared" si="2"/>
        <v>3</v>
      </c>
      <c r="B29" s="19" t="str">
        <f>B13</f>
        <v>Xã Hữu Lân cũ</v>
      </c>
      <c r="C29" s="28">
        <f ca="1">INDEX('[1]Tổng hợp'!$E$228:$R$232,MATCH($C29,'[1]Tổng hợp'!$E$214:$E$218,0),MATCH(C$24,'[1]Tổng hợp'!$E$214:$R$214,0))</f>
        <v>40000</v>
      </c>
      <c r="D29" s="28">
        <f ca="1">INDEX('[1]Tổng hợp'!$E$228:$R$232,MATCH($C29,'[1]Tổng hợp'!$E$214:$E$218,0),MATCH(D$24,'[1]Tổng hợp'!$E$214:$R$214,0))</f>
        <v>36000</v>
      </c>
      <c r="E29" s="28">
        <f ca="1">INDEX('[1]Tổng hợp'!$E$228:$R$232,MATCH($C29,'[1]Tổng hợp'!$E$214:$E$218,0),MATCH(E$24,'[1]Tổng hợp'!$E$214:$R$214,0))</f>
        <v>32000</v>
      </c>
    </row>
    <row r="30" spans="1:5" x14ac:dyDescent="0.25">
      <c r="A30" s="20"/>
      <c r="B30" s="20"/>
      <c r="C30" s="20"/>
      <c r="D30" s="20"/>
      <c r="E30" s="20"/>
    </row>
    <row r="31" spans="1:5" x14ac:dyDescent="0.25">
      <c r="A31" s="45" t="s">
        <v>14</v>
      </c>
      <c r="B31" s="45"/>
      <c r="C31" s="45"/>
      <c r="D31" s="45"/>
      <c r="E31" s="45"/>
    </row>
    <row r="32" spans="1:5" x14ac:dyDescent="0.25">
      <c r="A32" s="34" t="s">
        <v>16</v>
      </c>
      <c r="B32" s="34"/>
      <c r="C32" s="34"/>
      <c r="D32" s="34"/>
      <c r="E32" s="34"/>
    </row>
    <row r="33" spans="1:5" x14ac:dyDescent="0.25">
      <c r="A33" s="46" t="s">
        <v>12</v>
      </c>
      <c r="B33" s="46" t="s">
        <v>22</v>
      </c>
      <c r="C33" s="37" t="s">
        <v>21</v>
      </c>
      <c r="D33" s="37"/>
      <c r="E33" s="37"/>
    </row>
    <row r="34" spans="1:5" x14ac:dyDescent="0.25">
      <c r="A34" s="47"/>
      <c r="B34" s="47"/>
      <c r="C34" s="2" t="s">
        <v>3</v>
      </c>
      <c r="D34" s="2" t="s">
        <v>8</v>
      </c>
      <c r="E34" s="2" t="s">
        <v>9</v>
      </c>
    </row>
    <row r="35" spans="1:5" x14ac:dyDescent="0.25">
      <c r="A35" s="1">
        <f>MAX(A33)+1</f>
        <v>1</v>
      </c>
      <c r="B35" s="19" t="str">
        <f>B11</f>
        <v>Xã Thống Nhất cũ</v>
      </c>
      <c r="C35" s="28">
        <f ca="1">INDEX('[1]Tổng hợp'!$E$228:$R$232,MATCH($C35,'[1]Tổng hợp'!$E$214:$E$218,0),MATCH(C$32,'[1]Tổng hợp'!$E$214:$R$214,0))</f>
        <v>39000</v>
      </c>
      <c r="D35" s="28">
        <f ca="1">INDEX('[1]Tổng hợp'!$E$228:$R$232,MATCH($C35,'[1]Tổng hợp'!$E$214:$E$218,0),MATCH(D$32,'[1]Tổng hợp'!$E$214:$R$214,0))</f>
        <v>35000</v>
      </c>
      <c r="E35" s="28">
        <f ca="1">INDEX('[1]Tổng hợp'!$E$228:$R$232,MATCH($C35,'[1]Tổng hợp'!$E$214:$E$218,0),MATCH(E$32,'[1]Tổng hợp'!$E$214:$R$214,0))</f>
        <v>31000</v>
      </c>
    </row>
    <row r="36" spans="1:5" x14ac:dyDescent="0.25">
      <c r="A36" s="1">
        <f t="shared" ref="A36:A37" si="3">MAX(A35)+1</f>
        <v>2</v>
      </c>
      <c r="B36" s="19" t="str">
        <f>B12</f>
        <v>Xã Minh Hiệp cũ</v>
      </c>
      <c r="C36" s="28">
        <f ca="1">INDEX('[1]Tổng hợp'!$E$228:$R$232,MATCH($C36,'[1]Tổng hợp'!$E$214:$E$218,0),MATCH(C$32,'[1]Tổng hợp'!$E$214:$R$214,0))</f>
        <v>36000</v>
      </c>
      <c r="D36" s="28">
        <f ca="1">INDEX('[1]Tổng hợp'!$E$228:$R$232,MATCH($C36,'[1]Tổng hợp'!$E$214:$E$218,0),MATCH(D$32,'[1]Tổng hợp'!$E$214:$R$214,0))</f>
        <v>32000</v>
      </c>
      <c r="E36" s="28">
        <f ca="1">INDEX('[1]Tổng hợp'!$E$228:$R$232,MATCH($C36,'[1]Tổng hợp'!$E$214:$E$218,0),MATCH(E$32,'[1]Tổng hợp'!$E$214:$R$214,0))</f>
        <v>30000</v>
      </c>
    </row>
    <row r="37" spans="1:5" x14ac:dyDescent="0.25">
      <c r="A37" s="1">
        <f t="shared" si="3"/>
        <v>3</v>
      </c>
      <c r="B37" s="19" t="str">
        <f>B13</f>
        <v>Xã Hữu Lân cũ</v>
      </c>
      <c r="C37" s="28">
        <f ca="1">INDEX('[1]Tổng hợp'!$E$228:$R$232,MATCH($C37,'[1]Tổng hợp'!$E$214:$E$218,0),MATCH(C$32,'[1]Tổng hợp'!$E$214:$R$214,0))</f>
        <v>36000</v>
      </c>
      <c r="D37" s="28">
        <f ca="1">INDEX('[1]Tổng hợp'!$E$228:$R$232,MATCH($C37,'[1]Tổng hợp'!$E$214:$E$218,0),MATCH(D$32,'[1]Tổng hợp'!$E$214:$R$214,0))</f>
        <v>32000</v>
      </c>
      <c r="E37" s="28">
        <f ca="1">INDEX('[1]Tổng hợp'!$E$228:$R$232,MATCH($C37,'[1]Tổng hợp'!$E$214:$E$218,0),MATCH(E$32,'[1]Tổng hợp'!$E$214:$R$214,0))</f>
        <v>30000</v>
      </c>
    </row>
    <row r="38" spans="1:5" x14ac:dyDescent="0.25">
      <c r="A38" s="20"/>
      <c r="B38" s="20"/>
      <c r="C38" s="20"/>
      <c r="D38" s="20"/>
      <c r="E38" s="20"/>
    </row>
    <row r="39" spans="1:5" x14ac:dyDescent="0.25">
      <c r="A39" s="45" t="s">
        <v>15</v>
      </c>
      <c r="B39" s="45"/>
      <c r="C39" s="45"/>
      <c r="D39" s="45"/>
      <c r="E39" s="45"/>
    </row>
    <row r="40" spans="1:5" x14ac:dyDescent="0.25">
      <c r="A40" s="51" t="s">
        <v>16</v>
      </c>
      <c r="B40" s="51"/>
      <c r="C40" s="51"/>
      <c r="D40" s="51"/>
      <c r="E40" s="51"/>
    </row>
    <row r="41" spans="1:5" ht="31.5" x14ac:dyDescent="0.25">
      <c r="A41" s="2" t="s">
        <v>12</v>
      </c>
      <c r="B41" s="17" t="s">
        <v>22</v>
      </c>
      <c r="C41" s="37" t="s">
        <v>21</v>
      </c>
      <c r="D41" s="37"/>
      <c r="E41" s="37"/>
    </row>
    <row r="42" spans="1:5" x14ac:dyDescent="0.25">
      <c r="A42" s="1">
        <f>MAX(A41)+1</f>
        <v>1</v>
      </c>
      <c r="B42" s="19" t="str">
        <f>B11</f>
        <v>Xã Thống Nhất cũ</v>
      </c>
      <c r="C42" s="48">
        <v>8000</v>
      </c>
      <c r="D42" s="49"/>
      <c r="E42" s="50"/>
    </row>
    <row r="43" spans="1:5" x14ac:dyDescent="0.25">
      <c r="A43" s="1">
        <f t="shared" ref="A43" si="4">MAX(A42)+1</f>
        <v>2</v>
      </c>
      <c r="B43" s="19" t="str">
        <f>B12</f>
        <v>Xã Minh Hiệp cũ</v>
      </c>
      <c r="C43" s="48">
        <v>6000</v>
      </c>
      <c r="D43" s="49"/>
      <c r="E43" s="50"/>
    </row>
    <row r="44" spans="1:5" x14ac:dyDescent="0.25">
      <c r="A44" s="1">
        <f>MAX(A42)+1</f>
        <v>2</v>
      </c>
      <c r="B44" s="19" t="str">
        <f>B13</f>
        <v>Xã Hữu Lân cũ</v>
      </c>
      <c r="C44" s="48">
        <v>6000</v>
      </c>
      <c r="D44" s="49"/>
      <c r="E44" s="50"/>
    </row>
  </sheetData>
  <mergeCells count="30">
    <mergeCell ref="A25:A26"/>
    <mergeCell ref="B25:B26"/>
    <mergeCell ref="C25:E25"/>
    <mergeCell ref="C44:E44"/>
    <mergeCell ref="C42:E42"/>
    <mergeCell ref="C43:E43"/>
    <mergeCell ref="A31:E31"/>
    <mergeCell ref="A39:E39"/>
    <mergeCell ref="A32:E32"/>
    <mergeCell ref="A40:E40"/>
    <mergeCell ref="C41:E41"/>
    <mergeCell ref="C33:E33"/>
    <mergeCell ref="A33:A34"/>
    <mergeCell ref="B33:B34"/>
    <mergeCell ref="A2:B2"/>
    <mergeCell ref="A8:E8"/>
    <mergeCell ref="A16:E16"/>
    <mergeCell ref="A24:E24"/>
    <mergeCell ref="A6:E6"/>
    <mergeCell ref="A7:E7"/>
    <mergeCell ref="A15:E15"/>
    <mergeCell ref="A23:E23"/>
    <mergeCell ref="A9:A10"/>
    <mergeCell ref="B9:B10"/>
    <mergeCell ref="C17:E17"/>
    <mergeCell ref="C9:E9"/>
    <mergeCell ref="A17:A18"/>
    <mergeCell ref="B17:B18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37.1. Đất ở tại nông thôn</vt:lpstr>
      <vt:lpstr>37.2. Đất TMDV tại nông thôn</vt:lpstr>
      <vt:lpstr>37.3. Đất SXPNN tại nông thôn</vt:lpstr>
      <vt:lpstr>37.4. Đất NN</vt:lpstr>
      <vt:lpstr>'37.1. Đất ở tại nông thôn'!Print_Titles</vt:lpstr>
      <vt:lpstr>'37.2. Đất TMDV tại nông thôn'!Print_Titles</vt:lpstr>
      <vt:lpstr>'37.3. Đất SXPNN tại nông thôn'!Print_Titles</vt:lpstr>
      <vt:lpstr>'37.1. Đất ở tại nông thôn'!Vùng_In</vt:lpstr>
      <vt:lpstr>'37.2. Đất TMDV tại nông thôn'!Vùng_In</vt:lpstr>
      <vt:lpstr>'37.3. Đất SXPNN tại nông thôn'!Vùng_In</vt:lpstr>
      <vt:lpstr>'37.4.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2025-08-31T09:07:20Z</dcterms:modified>
</cp:coreProperties>
</file>